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95" windowWidth="20730" windowHeight="9405" activeTab="1"/>
  </bookViews>
  <sheets>
    <sheet name="Баланс энергии" sheetId="1" r:id="rId1"/>
    <sheet name="Баланс мощности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org">[1]Титульный!$F$15</definedName>
    <definedName name="P1_SC_PROT1" hidden="1">'[2]Баланс энергии'!$B$14:$B$15,'[2]Баланс энергии'!$D$8:$G$9,'[2]Баланс энергии'!$D$14:$G$15,'[2]Баланс энергии'!#REF!,'[2]Баланс энергии'!#REF!</definedName>
    <definedName name="P1_SC_PROT10" hidden="1">'[2]Ремонты 2010'!$G$17,'[2]Ремонты 2010'!$B$17:$D$17,'[2]Ремонты 2010'!$A$14:$G$15,'[2]Ремонты 2010'!$A$9:$E$10,'[2]Ремонты 2010'!$A$3:$G$3</definedName>
    <definedName name="P1_SC_PROT14" hidden="1">[2]Общеэксплуатационные!$C$11:$C$13,[2]Общеэксплуатационные!$E$11:$F$13,[2]Общеэксплуатационные!$D$15,[2]Общеэксплуатационные!$B$15</definedName>
    <definedName name="P1_SC_PROT15" hidden="1">'[2]П.1.20. расшифровка КВЛ 2010'!$A$16:$A$17,'[2]П.1.20. расшифровка КВЛ 2010'!$A$20:$A$21,'[2]П.1.20. расшифровка КВЛ 2010'!$A$24:$A$25</definedName>
    <definedName name="P1_SC_PROT17" hidden="1">'[2]соц характер'!$A$3:$F$3,'[2]соц характер'!$A$16:$A$19,'[2]соц характер'!$A$23:$A$25,'[2]соц характер'!$C$10:$C$13,'[2]соц характер'!$E$10:$F$13</definedName>
    <definedName name="P1_SC_PROT2" hidden="1">'[2]Баланс мощности'!#REF!,'[2]Баланс мощности'!#REF!,'[2]Баланс мощности'!#REF!,'[2]Баланс мощности'!#REF!,'[2]Баланс мощности'!#REF!</definedName>
    <definedName name="P1_SC_PROT26" hidden="1">'[2]П.1.20. расшифровка КВЛ 2010'!$A$16:$A$17,'[2]П.1.20. расшифровка КВЛ 2010'!$A$20:$A$21,'[2]П.1.20. расшифровка КВЛ 2010'!$A$24:$A$25</definedName>
    <definedName name="P1_SC_PROT5" hidden="1">'[2]амортизация по уровням напряжен'!$I$10:$I$13,'[2]амортизация по уровням напряжен'!$I$15:$I$18,'[2]амортизация по уровням напряжен'!$D$15:$F$18</definedName>
    <definedName name="P1_SC_PROT7" hidden="1">'[2]П.1.16. оплата труда'!$E$29:$E$30,'[2]П.1.16. оплата труда'!$D$28,'[2]П.1.16. оплата труда'!$F$28,'[2]П.1.16. оплата труда'!$G$27</definedName>
    <definedName name="P1_SCOPE_PROT1" localSheetId="1" hidden="1">'[3]Баланс энергии'!#REF!,'[3]Баланс энергии'!#REF!,'[3]Баланс энергии'!#REF!,'[3]Баланс энергии'!#REF!,'[3]Баланс энергии'!#REF!</definedName>
    <definedName name="P1_SCOPE_PROT1" localSheetId="0" hidden="1">'Баланс энергии'!#REF!,'Баланс энергии'!#REF!,'Баланс энергии'!#REF!,'Баланс энергии'!#REF!,'Баланс энергии'!#REF!</definedName>
    <definedName name="P1_SCOPE_PROT1" hidden="1">#REF!,#REF!,#REF!,#REF!,#REF!</definedName>
    <definedName name="P1_SCOPE_PROT13" localSheetId="1" hidden="1">#REF!,#REF!,#REF!,#REF!,#REF!,#REF!,#REF!,#REF!</definedName>
    <definedName name="P1_SCOPE_PROT13" localSheetId="0" hidden="1">#REF!,#REF!,#REF!,#REF!,#REF!,#REF!,#REF!,#REF!</definedName>
    <definedName name="P1_SCOPE_PROT13" hidden="1">#REF!,#REF!,#REF!,#REF!,#REF!,#REF!,#REF!,#REF!</definedName>
    <definedName name="P1_SCOPE_PROT14" localSheetId="1" hidden="1">#REF!,#REF!,#REF!,#REF!,#REF!,#REF!,#REF!,#REF!</definedName>
    <definedName name="P1_SCOPE_PROT14" localSheetId="0" hidden="1">#REF!,#REF!,#REF!,#REF!,#REF!,#REF!,#REF!,#REF!</definedName>
    <definedName name="P1_SCOPE_PROT14" hidden="1">#REF!,#REF!,#REF!,#REF!,#REF!,#REF!,#REF!,#REF!</definedName>
    <definedName name="P1_SCOPE_PROT16" localSheetId="1" hidden="1">'[3]Транспортный налог'!$A$9:$C$16,'[3]Транспортный налог'!#REF!,'[3]Транспортный налог'!$E$9:$E$16,'[3]Транспортный налог'!#REF!,'[3]Транспортный налог'!#REF!,'[3]Транспортный налог'!#REF!</definedName>
    <definedName name="P1_SCOPE_PROT16" localSheetId="0" hidden="1">'[3]Транспортный налог'!$A$9:$C$16,'[3]Транспортный налог'!#REF!,'[3]Транспортный налог'!$E$9:$E$16,'[3]Транспортный налог'!#REF!,'[3]Транспортный налог'!#REF!,'[3]Транспортный налог'!#REF!</definedName>
    <definedName name="P1_SCOPE_PROT16" hidden="1">#REF!,#REF!,#REF!,#REF!,#REF!,#REF!</definedName>
    <definedName name="P1_SCOPE_PROT2" localSheetId="1" hidden="1">'Баланс мощности'!#REF!,'Баланс мощности'!#REF!,'Баланс мощности'!#REF!,'Баланс мощности'!#REF!,'Баланс мощности'!#REF!</definedName>
    <definedName name="P1_SCOPE_PROT2" localSheetId="0" hidden="1">'[3]Баланс мощности'!#REF!,'[3]Баланс мощности'!#REF!,'[3]Баланс мощности'!#REF!,'[3]Баланс мощности'!#REF!,'[3]Баланс мощности'!#REF!</definedName>
    <definedName name="P1_SCOPE_PROT2" hidden="1">#REF!,#REF!,#REF!,#REF!,#REF!</definedName>
    <definedName name="P1_SCOPE_PROT22" localSheetId="1" hidden="1">#REF!,#REF!,#REF!,#REF!,#REF!,#REF!,#REF!</definedName>
    <definedName name="P1_SCOPE_PROT22" localSheetId="0" hidden="1">#REF!,#REF!,#REF!,#REF!,#REF!,#REF!,#REF!</definedName>
    <definedName name="P1_SCOPE_PROT22" hidden="1">#REF!,#REF!,#REF!,#REF!,#REF!,#REF!,#REF!</definedName>
    <definedName name="P1_SCOPE_PROT27" localSheetId="1" hidden="1">'[3] КВЛ 2012-2014 '!#REF!,'[3] КВЛ 2012-2014 '!$B$51:$B$54,'[3] КВЛ 2012-2014 '!$A$46:$B$49,'[3] КВЛ 2012-2014 '!#REF!,'[3] КВЛ 2012-2014 '!$A$8:$B$12,'[3] КВЛ 2012-2014 '!$A$15:$B$19</definedName>
    <definedName name="P1_SCOPE_PROT27" localSheetId="0" hidden="1">'[3] КВЛ 2012-2014 '!#REF!,'[3] КВЛ 2012-2014 '!$B$51:$B$54,'[3] КВЛ 2012-2014 '!$A$46:$B$49,'[3] КВЛ 2012-2014 '!#REF!,'[3] КВЛ 2012-2014 '!$A$8:$B$12,'[3] КВЛ 2012-2014 '!$A$15:$B$19</definedName>
    <definedName name="P1_SCOPE_PROT27" hidden="1">#REF!,#REF!,#REF!,#REF!,#REF!,#REF!</definedName>
    <definedName name="P1_SCOPE_PROT34" localSheetId="1" hidden="1">#REF!,#REF!,#REF!,#REF!,#REF!,#REF!</definedName>
    <definedName name="P1_SCOPE_PROT34" localSheetId="0" hidden="1">#REF!,#REF!,#REF!,#REF!,#REF!,#REF!</definedName>
    <definedName name="P1_SCOPE_PROT34" hidden="1">#REF!,#REF!,#REF!,#REF!,#REF!,#REF!</definedName>
    <definedName name="P1_SCOPE_PROT5" localSheetId="1" hidden="1">'[3]Амортизация по уровням напр-я'!$I$19:$I$22,'[3]Амортизация по уровням напр-я'!$I$14:$I$17,'[3]Амортизация по уровням напр-я'!$D$14:$F$17</definedName>
    <definedName name="P1_SCOPE_PROT5" localSheetId="0" hidden="1">'[3]Амортизация по уровням напр-я'!$I$19:$I$22,'[3]Амортизация по уровням напр-я'!$I$14:$I$17,'[3]Амортизация по уровням напр-я'!$D$14:$F$17</definedName>
    <definedName name="P1_SCOPE_PROT5" hidden="1">#REF!,#REF!,#REF!</definedName>
    <definedName name="P1_SCOPE_PROT8" localSheetId="1" hidden="1">#REF!,#REF!,#REF!,#REF!</definedName>
    <definedName name="P1_SCOPE_PROT8" localSheetId="0" hidden="1">#REF!,#REF!,#REF!,#REF!</definedName>
    <definedName name="P1_SCOPE_PROT8" hidden="1">#REF!,#REF!,#REF!,#REF!</definedName>
    <definedName name="P2_SC_PROT1" hidden="1">'[2]Баланс энергии'!#REF!,'[2]Баланс энергии'!#REF!,'[2]Баланс энергии'!#REF!,'[2]Баланс энергии'!#REF!,'[2]Баланс энергии'!#REF!</definedName>
    <definedName name="P2_SC_PROT15" hidden="1">'[2]П.1.20. расшифровка КВЛ 2010'!$A$28:$A$29,'[2]П.1.20. расшифровка КВЛ 2010'!$A$32:$A$33,'[2]П.1.20. расшифровка КВЛ 2010'!$A$36:$A$37</definedName>
    <definedName name="P2_SC_PROT17" hidden="1">'[2]соц характер'!$C$16:$C$19,'[2]соц характер'!$E$16:$F$19,'[2]соц характер'!$C$21,'[2]соц характер'!$E$21:$F$21,'[2]соц характер'!$C$23:$C$24</definedName>
    <definedName name="P2_SC_PROT2" hidden="1">'[2]Баланс мощности'!#REF!,'[2]Баланс мощности'!#REF!,'[2]Баланс мощности'!#REF!,'[2]Баланс мощности'!#REF!,'[2]Баланс мощности'!#REF!</definedName>
    <definedName name="P2_SC_PROT26" hidden="1">'[2]П.1.20. расшифровка КВЛ 2010'!$A$28:$A$29,'[2]П.1.20. расшифровка КВЛ 2010'!$A$32:$A$33,'[2]П.1.20. расшифровка КВЛ 2010'!$A$36:$A$37</definedName>
    <definedName name="P2_SC_PROT7" hidden="1">'[2]П.1.16. оплата труда'!$F$25,'[2]П.1.16. оплата труда'!$D$25,'[2]П.1.16. оплата труда'!$D$22,'[2]П.1.16. оплата труда'!$G$24,'[2]П.1.16. оплата труда'!$F$22</definedName>
    <definedName name="P2_SCOPE_PROT1" localSheetId="1" hidden="1">'[3]Баланс энергии'!#REF!,'[3]Баланс энергии'!#REF!,'[3]Баланс энергии'!$E$11,'[3]Баланс энергии'!$G$11:$G$12,'[3]Баланс энергии'!$D$14:$G$17</definedName>
    <definedName name="P2_SCOPE_PROT1" localSheetId="0" hidden="1">'Баланс энергии'!#REF!,'Баланс энергии'!#REF!,'Баланс энергии'!$E$11,'Баланс энергии'!$G$11:$G$12,'Баланс энергии'!$D$14:$G$17</definedName>
    <definedName name="P2_SCOPE_PROT1" hidden="1">#REF!,#REF!,#REF!,#REF!,#REF!</definedName>
    <definedName name="P2_SCOPE_PROT13" localSheetId="1" hidden="1">#REF!,#REF!,#REF!,#REF!,#REF!,#REF!,#REF!,#REF!</definedName>
    <definedName name="P2_SCOPE_PROT13" localSheetId="0" hidden="1">#REF!,#REF!,#REF!,#REF!,#REF!,#REF!,#REF!,#REF!</definedName>
    <definedName name="P2_SCOPE_PROT13" hidden="1">#REF!,#REF!,#REF!,#REF!,#REF!,#REF!,#REF!,#REF!</definedName>
    <definedName name="P2_SCOPE_PROT14" localSheetId="1" hidden="1">#REF!,#REF!,#REF!,#REF!,#REF!,#REF!,#REF!,#REF!</definedName>
    <definedName name="P2_SCOPE_PROT14" localSheetId="0" hidden="1">#REF!,#REF!,#REF!,#REF!,#REF!,#REF!,#REF!,#REF!</definedName>
    <definedName name="P2_SCOPE_PROT14" hidden="1">#REF!,#REF!,#REF!,#REF!,#REF!,#REF!,#REF!,#REF!</definedName>
    <definedName name="P2_SCOPE_PROT2" localSheetId="1" hidden="1">'Баланс мощности'!#REF!,'Баланс мощности'!#REF!,'Баланс мощности'!#REF!,'Баланс мощности'!#REF!,'Баланс мощности'!#REF!</definedName>
    <definedName name="P2_SCOPE_PROT2" localSheetId="0" hidden="1">'[3]Баланс мощности'!#REF!,'[3]Баланс мощности'!#REF!,'[3]Баланс мощности'!#REF!,'[3]Баланс мощности'!#REF!,'[3]Баланс мощности'!#REF!</definedName>
    <definedName name="P2_SCOPE_PROT2" hidden="1">#REF!,#REF!,#REF!,#REF!,#REF!</definedName>
    <definedName name="P2_SCOPE_PROT22" localSheetId="1" hidden="1">#REF!,#REF!,#REF!,#REF!,#REF!,#REF!</definedName>
    <definedName name="P2_SCOPE_PROT22" localSheetId="0" hidden="1">#REF!,#REF!,#REF!,#REF!,#REF!,#REF!</definedName>
    <definedName name="P2_SCOPE_PROT22" hidden="1">#REF!,#REF!,#REF!,#REF!,#REF!,#REF!</definedName>
    <definedName name="P2_SCOPE_PROT27" localSheetId="1" hidden="1">'[3] КВЛ 2012-2014 '!#REF!,'[3] КВЛ 2012-2014 '!$A$22:$B$25,'[3] КВЛ 2012-2014 '!$A$28:$B$31,'[3] КВЛ 2012-2014 '!$A$34:$B$37,'[3] КВЛ 2012-2014 '!$A$40:$B$43,'[3] КВЛ 2012-2014 '!#REF!</definedName>
    <definedName name="P2_SCOPE_PROT27" localSheetId="0" hidden="1">'[3] КВЛ 2012-2014 '!#REF!,'[3] КВЛ 2012-2014 '!$A$22:$B$25,'[3] КВЛ 2012-2014 '!$A$28:$B$31,'[3] КВЛ 2012-2014 '!$A$34:$B$37,'[3] КВЛ 2012-2014 '!$A$40:$B$43,'[3] КВЛ 2012-2014 '!#REF!</definedName>
    <definedName name="P2_SCOPE_PROT27" hidden="1">#REF!,#REF!,#REF!,#REF!,#REF!,#REF!</definedName>
    <definedName name="P2_SCOPE_PROT5" localSheetId="1" hidden="1">'[3]Амортизация по уровням напр-я'!$D$9:$F$12,'[3]Амортизация по уровням напр-я'!$I$9:$I$12,'[3]Амортизация по уровням напр-я'!$D$19:$F$22</definedName>
    <definedName name="P2_SCOPE_PROT5" localSheetId="0" hidden="1">'[3]Амортизация по уровням напр-я'!$D$9:$F$12,'[3]Амортизация по уровням напр-я'!$I$9:$I$12,'[3]Амортизация по уровням напр-я'!$D$19:$F$22</definedName>
    <definedName name="P2_SCOPE_PROT5" hidden="1">#REF!,#REF!,#REF!</definedName>
    <definedName name="P2_SCOPE_PROT8" localSheetId="1" hidden="1">#REF!,#REF!,#REF!,#REF!</definedName>
    <definedName name="P2_SCOPE_PROT8" localSheetId="0" hidden="1">#REF!,#REF!,#REF!,#REF!</definedName>
    <definedName name="P2_SCOPE_PROT8" hidden="1">#REF!,#REF!,#REF!,#REF!</definedName>
    <definedName name="P3_SC_PROT1" hidden="1">'[2]Баланс энергии'!#REF!,'[2]Баланс энергии'!#REF!,'[2]Баланс энергии'!#REF!,'[2]Баланс энергии'!#REF!,'[2]Баланс энергии'!#REF!</definedName>
    <definedName name="P3_SC_PROT15" hidden="1">'[2]П.1.20. расшифровка КВЛ 2010'!$B$42,'[2]П.1.20. расшифровка КВЛ 2010'!$C$36:$G$37,'[2]П.1.20. расшифровка КВЛ 2010'!$C$32:$G$33</definedName>
    <definedName name="P3_SC_PROT2" hidden="1">'[2]Баланс мощности'!#REF!,'[2]Баланс мощности'!#REF!,'[2]Баланс мощности'!#REF!,'[2]Баланс мощности'!#REF!,'[2]Баланс мощности'!#REF!</definedName>
    <definedName name="P3_SC_PROT26" hidden="1">'[2]П.1.20. расшифровка КВЛ 2010'!$B$42,'[2]П.1.20. расшифровка КВЛ 2010'!$C$36:$G$37,'[2]П.1.20. расшифровка КВЛ 2010'!$C$32:$G$33</definedName>
    <definedName name="P3_SC_PROT7" hidden="1">'[2]П.1.16. оплата труда'!$G$21,'[2]П.1.16. оплата труда'!$F$19,'[2]П.1.16. оплата труда'!$D$19,'[2]П.1.16. оплата труда'!$G$18,'[2]П.1.16. оплата труда'!$F$16</definedName>
    <definedName name="P3_SCOPE_PROT1" localSheetId="1" hidden="1">'[3]Баланс энергии'!$D$19:$G$20,'[3]Баланс энергии'!$D$22:$G$24,'[3]Баланс энергии'!#REF!,'[3]Баланс энергии'!#REF!,'[3]Баланс энергии'!#REF!</definedName>
    <definedName name="P3_SCOPE_PROT1" localSheetId="0" hidden="1">'Баланс энергии'!$D$19:$G$20,'Баланс энергии'!$D$22:$G$24,'Баланс энергии'!#REF!,'Баланс энергии'!#REF!,'Баланс энергии'!#REF!</definedName>
    <definedName name="P3_SCOPE_PROT1" hidden="1">#REF!,#REF!,#REF!,#REF!,#REF!</definedName>
    <definedName name="P3_SCOPE_PROT14" localSheetId="1" hidden="1">#REF!,#REF!,#REF!,#REF!,#REF!,#REF!,#REF!,#REF!,#REF!</definedName>
    <definedName name="P3_SCOPE_PROT14" localSheetId="0" hidden="1">#REF!,#REF!,#REF!,#REF!,#REF!,#REF!,#REF!,#REF!,#REF!</definedName>
    <definedName name="P3_SCOPE_PROT14" hidden="1">#REF!,#REF!,#REF!,#REF!,#REF!,#REF!,#REF!,#REF!,#REF!</definedName>
    <definedName name="P3_SCOPE_PROT2" localSheetId="1" hidden="1">'Баланс мощности'!#REF!,'Баланс мощности'!#REF!,'Баланс мощности'!#REF!,'Баланс мощности'!#REF!,'Баланс мощности'!#REF!</definedName>
    <definedName name="P3_SCOPE_PROT2" localSheetId="0" hidden="1">'[3]Баланс мощности'!#REF!,'[3]Баланс мощности'!#REF!,'[3]Баланс мощности'!#REF!,'[3]Баланс мощности'!#REF!,'[3]Баланс мощности'!#REF!</definedName>
    <definedName name="P3_SCOPE_PROT2" hidden="1">#REF!,#REF!,#REF!,#REF!,#REF!</definedName>
    <definedName name="P3_SCOPE_PROT8" localSheetId="1" hidden="1">#REF!,#REF!,#REF!,#REF!,#REF!</definedName>
    <definedName name="P3_SCOPE_PROT8" localSheetId="0" hidden="1">#REF!,#REF!,#REF!,#REF!,#REF!</definedName>
    <definedName name="P3_SCOPE_PROT8" hidden="1">#REF!,#REF!,#REF!,#REF!,#REF!</definedName>
    <definedName name="P4_SC_PROT1" hidden="1">'[2]Баланс энергии'!#REF!,'[2]Баланс энергии'!#REF!,'[2]Баланс энергии'!#REF!,'[2]Баланс энергии'!#REF!,'[2]Баланс энергии'!#REF!</definedName>
    <definedName name="P4_SC_PROT15" hidden="1">'[2]П.1.20. расшифровка КВЛ 2010'!$C$28:$G$29,'[2]П.1.20. расшифровка КВЛ 2010'!$C$24:$G$25,'[2]П.1.20. расшифровка КВЛ 2010'!$C$20:$G$21</definedName>
    <definedName name="P4_SC_PROT2" hidden="1">'[2]Баланс мощности'!#REF!,'[2]Баланс мощности'!#REF!,'[2]Баланс мощности'!#REF!,'[2]Баланс мощности'!#REF!,'[2]Баланс мощности'!#REF!</definedName>
    <definedName name="P4_SC_PROT26" hidden="1">'[2]П.1.20. расшифровка КВЛ 2010'!$C$28:$G$29,'[2]П.1.20. расшифровка КВЛ 2010'!$C$24:$G$25,'[2]П.1.20. расшифровка КВЛ 2010'!$C$20:$G$21</definedName>
    <definedName name="P4_SC_PROT7" hidden="1">'[2]П.1.16. оплата труда'!$D$16,'[2]П.1.16. оплата труда'!$D$13,'[2]П.1.16. оплата труда'!$F$13,'[2]П.1.16. оплата труда'!$G$15,'[2]П.1.16. оплата труда'!$G$12</definedName>
    <definedName name="P4_SCOPE_PROT1" localSheetId="1" hidden="1">'[3]Баланс энергии'!#REF!,'[3]Баланс энергии'!#REF!,'[3]Баланс энергии'!#REF!,'[3]Баланс энергии'!#REF!,'[3]Баланс энергии'!#REF!</definedName>
    <definedName name="P4_SCOPE_PROT1" localSheetId="0" hidden="1">'Баланс энергии'!#REF!,'Баланс энергии'!#REF!,'Баланс энергии'!#REF!,'Баланс энергии'!#REF!,'Баланс энергии'!#REF!</definedName>
    <definedName name="P4_SCOPE_PROT1" hidden="1">#REF!,#REF!,#REF!,#REF!,#REF!</definedName>
    <definedName name="P4_SCOPE_PROT14" localSheetId="1" hidden="1">#REF!,#REF!,#REF!,#REF!,#REF!,#REF!,#REF!,#REF!,#REF!</definedName>
    <definedName name="P4_SCOPE_PROT14" localSheetId="0" hidden="1">#REF!,#REF!,#REF!,#REF!,#REF!,#REF!,#REF!,#REF!,#REF!</definedName>
    <definedName name="P4_SCOPE_PROT14" hidden="1">#REF!,#REF!,#REF!,#REF!,#REF!,#REF!,#REF!,#REF!,#REF!</definedName>
    <definedName name="P4_SCOPE_PROT2" localSheetId="1" hidden="1">'Баланс мощности'!#REF!,'Баланс мощности'!#REF!,'Баланс мощности'!#REF!,'Баланс мощности'!#REF!,'Баланс мощности'!#REF!</definedName>
    <definedName name="P4_SCOPE_PROT2" localSheetId="0" hidden="1">'[3]Баланс мощности'!#REF!,'[3]Баланс мощности'!#REF!,'[3]Баланс мощности'!#REF!,'[3]Баланс мощности'!#REF!,'[3]Баланс мощности'!#REF!</definedName>
    <definedName name="P4_SCOPE_PROT2" hidden="1">#REF!,#REF!,#REF!,#REF!,#REF!</definedName>
    <definedName name="P4_SCOPE_PROT8" localSheetId="1" hidden="1">#REF!,#REF!,#REF!,#REF!,#REF!</definedName>
    <definedName name="P4_SCOPE_PROT8" localSheetId="0" hidden="1">#REF!,#REF!,#REF!,#REF!,#REF!</definedName>
    <definedName name="P4_SCOPE_PROT8" hidden="1">#REF!,#REF!,#REF!,#REF!,#REF!</definedName>
    <definedName name="P5_SC_PROT1" hidden="1">'[2]Баланс энергии'!#REF!,'[2]Баланс энергии'!#REF!,'[2]Баланс энергии'!#REF!,'[2]Баланс энергии'!#REF!,'[2]Баланс энергии'!#REF!</definedName>
    <definedName name="P5_SC_PROT15" hidden="1">'[2]П.1.20. расшифровка КВЛ 2010'!$C$16:$G$17,'[2]П.1.20. расшифровка КВЛ 2010'!$C$12:$G$13,'[2]П.1.20. расшифровка КВЛ 2010'!$A$4:$G$4</definedName>
    <definedName name="P5_SC_PROT26" hidden="1">'[2]П.1.20. расшифровка КВЛ 2010'!$C$16:$G$17,'[2]П.1.20. расшифровка КВЛ 2010'!$C$12:$G$13,'[2]П.1.20. расшифровка КВЛ 2010'!$A$4:$G$4</definedName>
    <definedName name="P5_SC_PROT7" hidden="1">'[2]П.1.16. оплата труда'!$F$10:$G$10,'[2]П.1.16. оплата труда'!$D$10,'[2]П.1.16. оплата труда'!$C$8:$G$8,'[2]П.1.16. оплата труда'!$C$29:$C$30,P1_SC_PROT7</definedName>
    <definedName name="P5_SCOPE_PROT1" localSheetId="1" hidden="1">'[3]Баланс энергии'!#REF!,'[3]Баланс энергии'!#REF!,'[3]Баланс энергии'!#REF!,'[3]Баланс энергии'!#REF!,'[3]Баланс энергии'!#REF!</definedName>
    <definedName name="P5_SCOPE_PROT1" localSheetId="0" hidden="1">'Баланс энергии'!#REF!,'Баланс энергии'!#REF!,'Баланс энергии'!#REF!,'Баланс энергии'!#REF!,'Баланс энергии'!#REF!</definedName>
    <definedName name="P5_SCOPE_PROT1" hidden="1">#REF!,#REF!,#REF!,#REF!,#REF!</definedName>
    <definedName name="P5_SCOPE_PROT2" localSheetId="1" hidden="1">'Баланс мощности'!#REF!,'Баланс мощности'!#REF!,'Баланс мощности'!#REF!,'Баланс мощности'!#REF!,'Баланс мощности'!#REF!</definedName>
    <definedName name="P5_SCOPE_PROT2" localSheetId="0" hidden="1">'[3]Баланс мощности'!#REF!,'[3]Баланс мощности'!#REF!,'[3]Баланс мощности'!#REF!,'[3]Баланс мощности'!#REF!,'[3]Баланс мощности'!#REF!</definedName>
    <definedName name="P5_SCOPE_PROT2" hidden="1">#REF!,#REF!,#REF!,#REF!,#REF!</definedName>
    <definedName name="P5_SCOPE_PROT8" localSheetId="1" hidden="1">#REF!,#REF!,#REF!,#REF!,#REF!</definedName>
    <definedName name="P5_SCOPE_PROT8" localSheetId="0" hidden="1">#REF!,#REF!,#REF!,#REF!,#REF!</definedName>
    <definedName name="P5_SCOPE_PROT8" hidden="1">#REF!,#REF!,#REF!,#REF!,#REF!</definedName>
    <definedName name="P6_SC_PROT1" hidden="1">'[2]Баланс энергии'!#REF!,'[2]Баланс энергии'!#REF!,'[2]Баланс энергии'!#REF!,'[2]Баланс энергии'!$B$8:$B$9,P1_SC_PROT1,P2_SC_PROT1</definedName>
    <definedName name="P6_SCOPE_PROT1" localSheetId="1" hidden="1">'[3]Баланс энергии'!#REF!,'[3]Баланс энергии'!#REF!,'[3]Баланс энергии'!$A$39:$B$41,'[3]Баланс энергии'!#REF!,'Баланс мощности'!P1_SCOPE_PROT1,'Баланс мощности'!P2_SCOPE_PROT1</definedName>
    <definedName name="P6_SCOPE_PROT1" localSheetId="0" hidden="1">'Баланс энергии'!#REF!,'Баланс энергии'!#REF!,'Баланс энергии'!$A$40:$B$45,'Баланс энергии'!#REF!,'Баланс энергии'!P1_SCOPE_PROT1,'Баланс энергии'!P2_SCOPE_PROT1</definedName>
    <definedName name="P6_SCOPE_PROT1" hidden="1">#REF!,#REF!,#REF!,#REF!,P1_SCOPE_PROT1,P2_SCOPE_PROT1</definedName>
    <definedName name="P6_SCOPE_PROT8" localSheetId="1" hidden="1">#REF!,#REF!,#REF!,#REF!</definedName>
    <definedName name="P6_SCOPE_PROT8" localSheetId="0" hidden="1">#REF!,#REF!,#REF!,#REF!</definedName>
    <definedName name="P6_SCOPE_PROT8" hidden="1">#REF!,#REF!,#REF!,#REF!</definedName>
    <definedName name="prd">[1]Титульный!$F$9</definedName>
    <definedName name="region_name">[4]Титульный!$F$7</definedName>
    <definedName name="SC_PROT1">P3_SC_PROT1,P4_SC_PROT1,P5_SC_PROT1,P6_SC_PROT1</definedName>
    <definedName name="SC_PROT10">'[2]Ремонты 2010'!$G$9:$G$10,P1_SC_PROT10</definedName>
    <definedName name="SC_PROT11">'[2]Сводная ремонт'!$F$10:$F$11,'[2]Сводная ремонт'!$C$14:$F$15,'[2]Сводная ремонт'!$D$10:$D$11</definedName>
    <definedName name="SC_PROT12">[2]Проч.прямые!$A$3:$F$3,[2]Проч.прямые!$A$11:$F$17</definedName>
    <definedName name="SC_PROT13">[2]Цеховые!$D$23,[2]Цеховые!$E$11:$F$21,[2]Цеховые!$C$11:$C$21,[2]Цеховые!$A$11:$A$21,[2]Цеховые!$A$3:$F$3,[2]Цеховые!$B$23</definedName>
    <definedName name="SC_PROT14">[2]Общеэксплуатационные!$A$3:$F$3,[2]Общеэксплуатационные!$A$11:$A$13,P1_SC_PROT14</definedName>
    <definedName name="SC_PROT15">'[2]П.1.20. расшифровка КВЛ 2010'!$A$12:$A$13,P1_SC_PROT15,P2_SC_PROT15,P3_SC_PROT15,P4_SC_PROT15,P5_SC_PROT15</definedName>
    <definedName name="SC_PROT16">'[2]КВЛ Сводная'!$B$8:$E$11,'[2]КВЛ Сводная'!$A$3:$F$3</definedName>
    <definedName name="SC_PROT17">'[2]соц характер'!$E$23:$F$24,'[2]соц характер'!$B$26,'[2]соц характер'!$D$26,'[2]соц характер'!$A$10:$A$13,P1_SC_PROT17,P2_SC_PROT17</definedName>
    <definedName name="SC_PROT18">'[2]Н на Им'!$B$10,'[2]Н на Им'!$D$10,'[2]Н на Им'!$E$8:$F$9,'[2]Н на Им'!$F$11:$F$15,'[2]Н на Им'!$C$8:$C$9</definedName>
    <definedName name="SC_PROT19">'[2]П.1.18. Калькуляция'!$C$23:$G$23,'[2]П.1.18. Калькуляция'!$A$3:$G$3,'[2]П.1.18. Калькуляция'!$C$13:$F$16</definedName>
    <definedName name="SC_PROT2">P1_SC_PROT2,P2_SC_PROT2,P3_SC_PROT2,P4_SC_PROT2</definedName>
    <definedName name="SC_PROT20">'[2]П.1.21 Прибыль'!$C$8:$F$11,'[2]П.1.21 Прибыль'!$A$3:$H$3</definedName>
    <definedName name="SC_PROT21">[2]П.1.24!#REF!,[2]П.1.24!#REF!,[2]П.1.24!#REF!</definedName>
    <definedName name="SC_PROT22">[2]П.1.25!#REF!,[2]П.1.25!#REF!</definedName>
    <definedName name="SC_PROT3">[2]П2.1!$G$29:$G$38,[2]П2.1!$G$8:$G$27,[2]П2.1!$G$41:$G$44</definedName>
    <definedName name="SC_PROT5">'[2]амортизация по уровням напряжен'!$D$20:$F$23,'[2]амортизация по уровням напряжен'!$I$20:$I$23,'[2]амортизация по уровням напряжен'!$D$10:$F$13,P1_SC_PROT5</definedName>
    <definedName name="SC_PROT6">[2]П.1.17!$C$8:$G$10,[2]П.1.17!$C$14:$G$14</definedName>
    <definedName name="SC_PROT7">P2_SC_PROT7,P3_SC_PROT7,P4_SC_PROT7,P5_SC_PROT7</definedName>
    <definedName name="SC_PROT9">[2]материалы!$D$21,[2]материалы!$C$9:$C$19,[2]материалы!$E$9:$F$19,[2]материалы!$A$9:$A$19,[2]материалы!$B$21</definedName>
    <definedName name="SCOPE_DIP1_1" localSheetId="1">'[3]Баланс энергии'!#REF!</definedName>
    <definedName name="SCOPE_DIP1_1" localSheetId="0">'Баланс энергии'!#REF!</definedName>
    <definedName name="SCOPE_DIP1_1">#REF!</definedName>
    <definedName name="SCOPE_DIP1_2" localSheetId="1">'[3]Баланс энергии'!#REF!</definedName>
    <definedName name="SCOPE_DIP1_2" localSheetId="0">'Баланс энергии'!#REF!</definedName>
    <definedName name="SCOPE_DIP1_2">#REF!</definedName>
    <definedName name="SCOPE_MNTH" localSheetId="1">[3]TEHSHEET!$E$7:$E$18</definedName>
    <definedName name="SCOPE_MNTH" localSheetId="0">[3]TEHSHEET!$E$7:$E$18</definedName>
    <definedName name="SCOPE_MNTH">#REF!</definedName>
    <definedName name="SCOPE_PROT1" localSheetId="1">'Баланс мощности'!P3_SCOPE_PROT1,'Баланс мощности'!P4_SCOPE_PROT1,'Баланс мощности'!P5_SCOPE_PROT1,'Баланс мощности'!P6_SCOPE_PROT1</definedName>
    <definedName name="SCOPE_PROT1" localSheetId="0">'Баланс энергии'!P3_SCOPE_PROT1,'Баланс энергии'!P4_SCOPE_PROT1,'Баланс энергии'!P5_SCOPE_PROT1,'Баланс энергии'!P6_SCOPE_PROT1</definedName>
    <definedName name="SCOPE_PROT1">P3_SCOPE_PROT1,P4_SCOPE_PROT1,P5_SCOPE_PROT1,P6_SCOPE_PROT1</definedName>
    <definedName name="SCOPE_PROT10" localSheetId="1">#REF!,#REF!,#REF!,#REF!,#REF!,#REF!</definedName>
    <definedName name="SCOPE_PROT10" localSheetId="0">#REF!,#REF!,#REF!,#REF!,#REF!,#REF!</definedName>
    <definedName name="SCOPE_PROT10">#REF!,#REF!,#REF!,#REF!,#REF!,#REF!</definedName>
    <definedName name="SCOPE_PROT11" localSheetId="1">#REF!,#REF!,#REF!,#REF!</definedName>
    <definedName name="SCOPE_PROT11" localSheetId="0">#REF!,#REF!,#REF!,#REF!</definedName>
    <definedName name="SCOPE_PROT11">#REF!,#REF!,#REF!,#REF!</definedName>
    <definedName name="SCOPE_PROT12" localSheetId="1">#REF!,#REF!,#REF!</definedName>
    <definedName name="SCOPE_PROT12" localSheetId="0">#REF!,#REF!,#REF!</definedName>
    <definedName name="SCOPE_PROT12">#REF!,#REF!,#REF!</definedName>
    <definedName name="SCOPE_PROT13" localSheetId="1">#REF!,#REF!,'Баланс мощности'!P1_SCOPE_PROT13,'Баланс мощности'!P2_SCOPE_PROT13</definedName>
    <definedName name="SCOPE_PROT13" localSheetId="0">#REF!,#REF!,'Баланс энергии'!P1_SCOPE_PROT13,'Баланс энергии'!P2_SCOPE_PROT13</definedName>
    <definedName name="SCOPE_PROT13">#REF!,#REF!,P1_SCOPE_PROT13,P2_SCOPE_PROT13</definedName>
    <definedName name="SCOPE_PROT14" localSheetId="1">#REF!,#REF!,#REF!,'Баланс мощности'!P1_SCOPE_PROT14,'Баланс мощности'!P2_SCOPE_PROT14,'Баланс мощности'!P3_SCOPE_PROT14,'Баланс мощности'!P4_SCOPE_PROT14</definedName>
    <definedName name="SCOPE_PROT14" localSheetId="0">#REF!,#REF!,#REF!,'Баланс энергии'!P1_SCOPE_PROT14,'Баланс энергии'!P2_SCOPE_PROT14,'Баланс энергии'!P3_SCOPE_PROT14,'Баланс энергии'!P4_SCOPE_PROT14</definedName>
    <definedName name="SCOPE_PROT14">#REF!,#REF!,#REF!,P1_SCOPE_PROT14,P2_SCOPE_PROT14,P3_SCOPE_PROT14,P4_SCOPE_PROT14</definedName>
    <definedName name="SCOPE_PROT15" localSheetId="1">'[3]Плата за землю'!$B$7:$E$7,'[3]Плата за землю'!$A$10:$E$13</definedName>
    <definedName name="SCOPE_PROT15" localSheetId="0">'[3]Плата за землю'!$B$7:$E$7,'[3]Плата за землю'!$A$10:$E$13</definedName>
    <definedName name="SCOPE_PROT15">#REF!,#REF!</definedName>
    <definedName name="SCOPE_PROT16" localSheetId="1">'[3]Транспортный налог'!#REF!,'[3]Транспортный налог'!#REF!,'[3]Транспортный налог'!$E$19,'Баланс мощности'!P1_SCOPE_PROT16</definedName>
    <definedName name="SCOPE_PROT16" localSheetId="0">'[3]Транспортный налог'!#REF!,'[3]Транспортный налог'!#REF!,'[3]Транспортный налог'!$E$19,'Баланс энергии'!P1_SCOPE_PROT16</definedName>
    <definedName name="SCOPE_PROT16">#REF!,#REF!,#REF!,P1_SCOPE_PROT16</definedName>
    <definedName name="SCOPE_PROT17">#REF!</definedName>
    <definedName name="SCOPE_PROT18" localSheetId="1">#REF!,#REF!,#REF!</definedName>
    <definedName name="SCOPE_PROT18" localSheetId="0">#REF!,#REF!,#REF!</definedName>
    <definedName name="SCOPE_PROT18">#REF!,#REF!,#REF!</definedName>
    <definedName name="SCOPE_PROT19" localSheetId="1">'[3]Аренда имущества'!$A$23:$E$27,'[3]Аренда имущества'!$A$8:$E$13,'[3]Аренда имущества'!$A$30:$E$33</definedName>
    <definedName name="SCOPE_PROT19" localSheetId="0">'[3]Аренда имущества'!$A$23:$E$27,'[3]Аренда имущества'!$A$8:$E$13,'[3]Аренда имущества'!$A$30:$E$33</definedName>
    <definedName name="SCOPE_PROT19">#REF!,#REF!,#REF!</definedName>
    <definedName name="SCOPE_PROT2" localSheetId="1">'Баланс мощности'!P1_SCOPE_PROT2,'Баланс мощности'!P2_SCOPE_PROT2,'Баланс мощности'!P3_SCOPE_PROT2,'Баланс мощности'!P4_SCOPE_PROT2,'Баланс мощности'!P5_SCOPE_PROT2</definedName>
    <definedName name="SCOPE_PROT2" localSheetId="0">'Баланс энергии'!P1_SCOPE_PROT2,'Баланс энергии'!P2_SCOPE_PROT2,'Баланс энергии'!P3_SCOPE_PROT2,'Баланс энергии'!P4_SCOPE_PROT2,'Баланс энергии'!P5_SCOPE_PROT2</definedName>
    <definedName name="SCOPE_PROT2">P1_SCOPE_PROT2,P2_SCOPE_PROT2,P3_SCOPE_PROT2,P4_SCOPE_PROT2,P5_SCOPE_PROT2</definedName>
    <definedName name="SCOPE_PROT20" localSheetId="1">#REF!,#REF!,#REF!,#REF!</definedName>
    <definedName name="SCOPE_PROT20" localSheetId="0">#REF!,#REF!,#REF!,#REF!</definedName>
    <definedName name="SCOPE_PROT20">#REF!,#REF!,#REF!,#REF!</definedName>
    <definedName name="SCOPE_PROT21" localSheetId="1">#REF!,#REF!,#REF!,#REF!,#REF!,#REF!,#REF!,#REF!</definedName>
    <definedName name="SCOPE_PROT21" localSheetId="0">#REF!,#REF!,#REF!,#REF!,#REF!,#REF!,#REF!,#REF!</definedName>
    <definedName name="SCOPE_PROT21">#REF!,#REF!,#REF!,#REF!,#REF!,#REF!,#REF!,#REF!</definedName>
    <definedName name="SCOPE_PROT22" localSheetId="1">#REF!,#REF!,#REF!,#REF!,'Баланс мощности'!P1_SCOPE_PROT22,'Баланс мощности'!P2_SCOPE_PROT22</definedName>
    <definedName name="SCOPE_PROT22" localSheetId="0">#REF!,#REF!,#REF!,#REF!,'Баланс энергии'!P1_SCOPE_PROT22,'Баланс энергии'!P2_SCOPE_PROT22</definedName>
    <definedName name="SCOPE_PROT22">#REF!,#REF!,#REF!,#REF!,P1_SCOPE_PROT22,P2_SCOPE_PROT22</definedName>
    <definedName name="SCOPE_PROT23" localSheetId="1">'[3]Прочие НР'!$C$7:$C$11,'[3]Прочие НР'!#REF!,'[3]Прочие НР'!$D$13,'[3]Прочие НР'!$B$13,'[3]Прочие НР'!$A$7:$A$11</definedName>
    <definedName name="SCOPE_PROT23" localSheetId="0">'[3]Прочие НР'!$C$7:$C$11,'[3]Прочие НР'!#REF!,'[3]Прочие НР'!$D$13,'[3]Прочие НР'!$B$13,'[3]Прочие НР'!$A$7:$A$11</definedName>
    <definedName name="SCOPE_PROT23">#REF!,#REF!,#REF!,#REF!,#REF!</definedName>
    <definedName name="SCOPE_PROT24" localSheetId="1">#REF!,#REF!,#REF!,#REF!,#REF!</definedName>
    <definedName name="SCOPE_PROT24" localSheetId="0">#REF!,#REF!,#REF!,#REF!,#REF!</definedName>
    <definedName name="SCOPE_PROT24">#REF!,#REF!,#REF!,#REF!,#REF!</definedName>
    <definedName name="SCOPE_PROT25" localSheetId="1">'[3]Налог на имущество'!$E$7:$E$9,'[3]Налог на имущество'!#REF!,'[3]Налог на имущество'!$D$11,'[3]Налог на имущество'!$B$12:$E$16,'[3]Налог на имущество'!#REF!</definedName>
    <definedName name="SCOPE_PROT25" localSheetId="0">'[3]Налог на имущество'!$E$7:$E$9,'[3]Налог на имущество'!#REF!,'[3]Налог на имущество'!$D$11,'[3]Налог на имущество'!$B$12:$E$16,'[3]Налог на имущество'!#REF!</definedName>
    <definedName name="SCOPE_PROT25">#REF!,#REF!,#REF!,#REF!,#REF!</definedName>
    <definedName name="SCOPE_PROT26" localSheetId="1">'[3]Выпадающий доход'!#REF!,'[3]Выпадающий доход'!#REF!,'[3]Выпадающий доход'!#REF!,'[3]Выпадающий доход'!$A$7:$A$9,'[3]Выпадающий доход'!$E$7:$E$9</definedName>
    <definedName name="SCOPE_PROT26" localSheetId="0">'[3]Выпадающий доход'!#REF!,'[3]Выпадающий доход'!#REF!,'[3]Выпадающий доход'!#REF!,'[3]Выпадающий доход'!$A$7:$A$9,'[3]Выпадающий доход'!$E$7:$E$9</definedName>
    <definedName name="SCOPE_PROT26">#REF!,#REF!,#REF!,#REF!,#REF!</definedName>
    <definedName name="SCOPE_PROT27" localSheetId="1">'[3] КВЛ 2012-2014 '!#REF!,'[3] КВЛ 2012-2014 '!#REF!,'[3] КВЛ 2012-2014 '!#REF!,'[3] КВЛ 2012-2014 '!$A$2:$G$2,'[3] КВЛ 2012-2014 '!#REF!,'Баланс мощности'!P1_SCOPE_PROT27,'Баланс мощности'!P2_SCOPE_PROT27</definedName>
    <definedName name="SCOPE_PROT27" localSheetId="0">'[3] КВЛ 2012-2014 '!#REF!,'[3] КВЛ 2012-2014 '!#REF!,'[3] КВЛ 2012-2014 '!#REF!,'[3] КВЛ 2012-2014 '!$A$2:$G$2,'[3] КВЛ 2012-2014 '!#REF!,'Баланс энергии'!P1_SCOPE_PROT27,'Баланс энергии'!P2_SCOPE_PROT27</definedName>
    <definedName name="SCOPE_PROT27">#REF!,#REF!,#REF!,#REF!,#REF!,P1_SCOPE_PROT27,P2_SCOPE_PROT27</definedName>
    <definedName name="SCOPE_PROT28" localSheetId="1">#REF!</definedName>
    <definedName name="SCOPE_PROT28" localSheetId="0">#REF!</definedName>
    <definedName name="SCOPE_PROT28">#REF!</definedName>
    <definedName name="SCOPE_PROT29" localSheetId="1">#REF!,#REF!,#REF!,#REF!</definedName>
    <definedName name="SCOPE_PROT29" localSheetId="0">#REF!,#REF!,#REF!,#REF!</definedName>
    <definedName name="SCOPE_PROT29">#REF!,#REF!,#REF!,#REF!</definedName>
    <definedName name="SCOPE_PROT3" localSheetId="1">#REF!,#REF!,#REF!</definedName>
    <definedName name="SCOPE_PROT3" localSheetId="0">#REF!,#REF!,#REF!</definedName>
    <definedName name="SCOPE_PROT3">#REF!,#REF!,#REF!</definedName>
    <definedName name="SCOPE_PROT30" localSheetId="1">#REF!</definedName>
    <definedName name="SCOPE_PROT30" localSheetId="0">#REF!</definedName>
    <definedName name="SCOPE_PROT30">#REF!</definedName>
    <definedName name="SCOPE_PROT31" localSheetId="1">#REF!</definedName>
    <definedName name="SCOPE_PROT31" localSheetId="0">#REF!</definedName>
    <definedName name="SCOPE_PROT31">'[5] НВВ содержание'!#REF!</definedName>
    <definedName name="SCOPE_PROT32" localSheetId="1">#REF!,#REF!,#REF!</definedName>
    <definedName name="SCOPE_PROT32" localSheetId="0">#REF!,#REF!,#REF!</definedName>
    <definedName name="SCOPE_PROT32">#REF!,#REF!,#REF!</definedName>
    <definedName name="SCOPE_PROT33" localSheetId="1">#REF!,#REF!,#REF!,#REF!</definedName>
    <definedName name="SCOPE_PROT33" localSheetId="0">#REF!,#REF!,#REF!,#REF!</definedName>
    <definedName name="SCOPE_PROT33">#REF!,#REF!,#REF!,#REF!</definedName>
    <definedName name="SCOPE_PROT34" localSheetId="1">#REF!,'Баланс мощности'!P1_SCOPE_PROT34</definedName>
    <definedName name="SCOPE_PROT34" localSheetId="0">#REF!,'Баланс энергии'!P1_SCOPE_PROT34</definedName>
    <definedName name="SCOPE_PROT34">#REF!,P1_SCOPE_PROT34</definedName>
    <definedName name="SCOPE_PROT35" localSheetId="1">#REF!,#REF!,#REF!</definedName>
    <definedName name="SCOPE_PROT35" localSheetId="0">#REF!,#REF!,#REF!</definedName>
    <definedName name="SCOPE_PROT35">#REF!,#REF!,#REF!</definedName>
    <definedName name="SCOPE_PROT36" localSheetId="1">#REF!,#REF!</definedName>
    <definedName name="SCOPE_PROT36" localSheetId="0">#REF!,#REF!</definedName>
    <definedName name="SCOPE_PROT36">#REF!,#REF!</definedName>
    <definedName name="SCOPE_PROT37" localSheetId="1">#REF!,#REF!,#REF!</definedName>
    <definedName name="SCOPE_PROT37" localSheetId="0">#REF!,#REF!,#REF!</definedName>
    <definedName name="SCOPE_PROT37">#REF!,#REF!,#REF!</definedName>
    <definedName name="SCOPE_PROT38" localSheetId="1">#REF!,#REF!,#REF!</definedName>
    <definedName name="SCOPE_PROT38" localSheetId="0">#REF!,#REF!,#REF!</definedName>
    <definedName name="SCOPE_PROT38">#REF!,#REF!,#REF!</definedName>
    <definedName name="SCOPE_PROT4" localSheetId="1">#REF!</definedName>
    <definedName name="SCOPE_PROT4" localSheetId="0">#REF!</definedName>
    <definedName name="SCOPE_PROT4">#REF!</definedName>
    <definedName name="SCOPE_PROT5" localSheetId="1">'Баланс мощности'!P1_SCOPE_PROT5,'Баланс мощности'!P2_SCOPE_PROT5</definedName>
    <definedName name="SCOPE_PROT5" localSheetId="0">'Баланс энергии'!P1_SCOPE_PROT5,'Баланс энергии'!P2_SCOPE_PROT5</definedName>
    <definedName name="SCOPE_PROT5">P1_SCOPE_PROT5,P2_SCOPE_PROT5</definedName>
    <definedName name="SCOPE_PROT6" localSheetId="1">'[3]Свод по амортизации'!$E$8:$E$10,'[3]Свод по амортизации'!$C$14:$E$14,'[3]Свод по амортизации'!#REF!</definedName>
    <definedName name="SCOPE_PROT6" localSheetId="0">'[3]Свод по амортизации'!$E$8:$E$10,'[3]Свод по амортизации'!$C$14:$E$14,'[3]Свод по амортизации'!#REF!</definedName>
    <definedName name="SCOPE_PROT6">#REF!,#REF!,#REF!</definedName>
    <definedName name="SCOPE_PROT7" localSheetId="1">#REF!,#REF!,#REF!,#REF!,#REF!</definedName>
    <definedName name="SCOPE_PROT7" localSheetId="0">#REF!,#REF!,#REF!,#REF!,#REF!</definedName>
    <definedName name="SCOPE_PROT7">#REF!,#REF!,#REF!,#REF!,#REF!</definedName>
    <definedName name="SCOPE_PROT8" localSheetId="1">#REF!,'Баланс мощности'!P1_SCOPE_PROT8,'Баланс мощности'!P2_SCOPE_PROT8,'Баланс мощности'!P3_SCOPE_PROT8,'Баланс мощности'!P4_SCOPE_PROT8,'Баланс мощности'!P5_SCOPE_PROT8,'Баланс мощности'!P6_SCOPE_PROT8</definedName>
    <definedName name="SCOPE_PROT8" localSheetId="0">#REF!,'Баланс энергии'!P1_SCOPE_PROT8,'Баланс энергии'!P2_SCOPE_PROT8,'Баланс энергии'!P3_SCOPE_PROT8,'Баланс энергии'!P4_SCOPE_PROT8,'Баланс энергии'!P5_SCOPE_PROT8,'Баланс энергии'!P6_SCOPE_PROT8</definedName>
    <definedName name="SCOPE_PROT8">#REF!,P1_SCOPE_PROT8,P2_SCOPE_PROT8,P3_SCOPE_PROT8,P4_SCOPE_PROT8,P5_SCOPE_PROT8,P6_SCOPE_PROT8</definedName>
    <definedName name="SCOPE_PROT9">#REF!</definedName>
    <definedName name="T3?L1.4.1" localSheetId="1">#REF!</definedName>
    <definedName name="T3?L1.4.1" localSheetId="0">#REF!</definedName>
    <definedName name="T3?L1.4.1">#REF!</definedName>
    <definedName name="T3?L1.5.1" localSheetId="1">#REF!</definedName>
    <definedName name="T3?L1.5.1" localSheetId="0">#REF!</definedName>
    <definedName name="T3?L1.5.1">#REF!</definedName>
    <definedName name="vvvv" localSheetId="1" hidden="1">#REF!,#REF!,#REF!,#REF!,#REF!,#REF!,#REF!,#REF!</definedName>
    <definedName name="vvvv" localSheetId="0" hidden="1">#REF!,#REF!,#REF!,#REF!,#REF!,#REF!,#REF!,#REF!</definedName>
    <definedName name="vvvv" hidden="1">#REF!,#REF!,#REF!,#REF!,#REF!,#REF!,#REF!,#REF!</definedName>
    <definedName name="БазовыйПериод">[6]Заголовок!$B$15</definedName>
    <definedName name="_xlnm.Print_Titles" localSheetId="1">'Баланс мощности'!$A:$B</definedName>
    <definedName name="_xlnm.Print_Titles" localSheetId="0">'Баланс энергии'!$A:$B</definedName>
    <definedName name="ЗП1">[7]Лист13!$A$2</definedName>
    <definedName name="ЗП2">[7]Лист13!$B$2</definedName>
    <definedName name="ЗП3">[7]Лист13!$C$2</definedName>
    <definedName name="ЗП4">[7]Лист13!$D$2</definedName>
    <definedName name="Кв">#REF!</definedName>
    <definedName name="Кн">#REF!</definedName>
    <definedName name="название" localSheetId="1">#REF!</definedName>
    <definedName name="название" localSheetId="0">#REF!</definedName>
    <definedName name="название">'[5] НВВ содержание'!#REF!</definedName>
    <definedName name="_xlnm.Print_Area" localSheetId="1">'Баланс мощности'!$A$1:$AA$65</definedName>
    <definedName name="_xlnm.Print_Area" localSheetId="0">'Баланс энергии'!$A$1:$AZ$69</definedName>
    <definedName name="ОтпускЭлектроэнергииИтогоБаз">'[6]6'!$C$15</definedName>
    <definedName name="ОтпускЭлектроэнергииИтогоРег">'[6]6'!$C$24</definedName>
    <definedName name="ПериодРегулирования">[6]Заголовок!$B$14</definedName>
    <definedName name="Рсрi">#REF!</definedName>
  </definedNames>
  <calcPr calcId="145621"/>
</workbook>
</file>

<file path=xl/calcChain.xml><?xml version="1.0" encoding="utf-8"?>
<calcChain xmlns="http://schemas.openxmlformats.org/spreadsheetml/2006/main">
  <c r="X17" i="2"/>
  <c r="Z19"/>
  <c r="Z23"/>
  <c r="AA23"/>
  <c r="W17"/>
  <c r="X9"/>
  <c r="Z9"/>
  <c r="G64" l="1"/>
  <c r="V62"/>
  <c r="U62"/>
  <c r="T62"/>
  <c r="S62"/>
  <c r="Q62"/>
  <c r="P62"/>
  <c r="O62"/>
  <c r="N62"/>
  <c r="L62"/>
  <c r="K62"/>
  <c r="J62"/>
  <c r="I62"/>
  <c r="G62"/>
  <c r="F62"/>
  <c r="E62"/>
  <c r="D62"/>
  <c r="T61"/>
  <c r="S61"/>
  <c r="O61"/>
  <c r="O60" s="1"/>
  <c r="N61"/>
  <c r="J61"/>
  <c r="I61"/>
  <c r="E61"/>
  <c r="D61"/>
  <c r="R58"/>
  <c r="M58"/>
  <c r="H58"/>
  <c r="C58"/>
  <c r="R57"/>
  <c r="M57"/>
  <c r="H57"/>
  <c r="C57"/>
  <c r="V56"/>
  <c r="U56"/>
  <c r="T56"/>
  <c r="S56"/>
  <c r="Q56"/>
  <c r="P56"/>
  <c r="O56"/>
  <c r="N56"/>
  <c r="L56"/>
  <c r="K56"/>
  <c r="J56"/>
  <c r="I56"/>
  <c r="G56"/>
  <c r="F56"/>
  <c r="E56"/>
  <c r="D56"/>
  <c r="R55"/>
  <c r="M55"/>
  <c r="H55"/>
  <c r="C55"/>
  <c r="R54"/>
  <c r="M54"/>
  <c r="H54"/>
  <c r="C54"/>
  <c r="V53"/>
  <c r="U53"/>
  <c r="T53"/>
  <c r="S53"/>
  <c r="Q53"/>
  <c r="P53"/>
  <c r="O53"/>
  <c r="N53"/>
  <c r="L53"/>
  <c r="K53"/>
  <c r="J53"/>
  <c r="I53"/>
  <c r="G53"/>
  <c r="F53"/>
  <c r="E53"/>
  <c r="D53"/>
  <c r="R52"/>
  <c r="M52"/>
  <c r="H52"/>
  <c r="C52"/>
  <c r="R51"/>
  <c r="M51"/>
  <c r="H51"/>
  <c r="C51"/>
  <c r="V50"/>
  <c r="U50"/>
  <c r="T50"/>
  <c r="S50"/>
  <c r="Q50"/>
  <c r="P50"/>
  <c r="O50"/>
  <c r="N50"/>
  <c r="L50"/>
  <c r="K50"/>
  <c r="J50"/>
  <c r="I50"/>
  <c r="G50"/>
  <c r="F50"/>
  <c r="E50"/>
  <c r="D50"/>
  <c r="R49"/>
  <c r="M49"/>
  <c r="H49"/>
  <c r="C49"/>
  <c r="V48"/>
  <c r="V61" s="1"/>
  <c r="V60" s="1"/>
  <c r="U48"/>
  <c r="Q48"/>
  <c r="Q61" s="1"/>
  <c r="P48"/>
  <c r="P47" s="1"/>
  <c r="L48"/>
  <c r="L47" s="1"/>
  <c r="K48"/>
  <c r="K61" s="1"/>
  <c r="K60" s="1"/>
  <c r="G48"/>
  <c r="G61" s="1"/>
  <c r="F48"/>
  <c r="T47"/>
  <c r="S47"/>
  <c r="O47"/>
  <c r="N47"/>
  <c r="J47"/>
  <c r="I47"/>
  <c r="G47"/>
  <c r="E47"/>
  <c r="D47"/>
  <c r="V43"/>
  <c r="U43"/>
  <c r="T43"/>
  <c r="S43"/>
  <c r="Q43"/>
  <c r="P43"/>
  <c r="O43"/>
  <c r="N43"/>
  <c r="L43"/>
  <c r="K43"/>
  <c r="J43"/>
  <c r="I43"/>
  <c r="G43"/>
  <c r="F43"/>
  <c r="E43"/>
  <c r="D43"/>
  <c r="R41"/>
  <c r="M41"/>
  <c r="H41"/>
  <c r="C41"/>
  <c r="R40"/>
  <c r="M40"/>
  <c r="H40"/>
  <c r="C40"/>
  <c r="R39"/>
  <c r="M39"/>
  <c r="H39"/>
  <c r="C39"/>
  <c r="V35"/>
  <c r="U35"/>
  <c r="T35"/>
  <c r="S35"/>
  <c r="Q35"/>
  <c r="P35"/>
  <c r="O35"/>
  <c r="N35"/>
  <c r="L35"/>
  <c r="K35"/>
  <c r="J35"/>
  <c r="I35"/>
  <c r="G35"/>
  <c r="F35"/>
  <c r="E35"/>
  <c r="D35"/>
  <c r="R33"/>
  <c r="M33"/>
  <c r="H33"/>
  <c r="C33"/>
  <c r="R32"/>
  <c r="M32"/>
  <c r="H32"/>
  <c r="H35" s="1"/>
  <c r="C32"/>
  <c r="R25"/>
  <c r="M25"/>
  <c r="H25"/>
  <c r="C25"/>
  <c r="R24"/>
  <c r="M24"/>
  <c r="H24"/>
  <c r="C24"/>
  <c r="R23"/>
  <c r="W23" s="1"/>
  <c r="M23"/>
  <c r="H23"/>
  <c r="C23"/>
  <c r="U22"/>
  <c r="Z22" s="1"/>
  <c r="T22"/>
  <c r="S22"/>
  <c r="P22"/>
  <c r="O22"/>
  <c r="N22"/>
  <c r="K22"/>
  <c r="J22"/>
  <c r="I22"/>
  <c r="F22"/>
  <c r="E22"/>
  <c r="D22"/>
  <c r="R21"/>
  <c r="M21"/>
  <c r="H21"/>
  <c r="C21"/>
  <c r="U20"/>
  <c r="T20"/>
  <c r="S20"/>
  <c r="P20"/>
  <c r="O20"/>
  <c r="N20"/>
  <c r="K20"/>
  <c r="J20"/>
  <c r="I20"/>
  <c r="F20"/>
  <c r="E20"/>
  <c r="D20"/>
  <c r="R18"/>
  <c r="M18"/>
  <c r="H18"/>
  <c r="C18"/>
  <c r="R17"/>
  <c r="M17"/>
  <c r="H17"/>
  <c r="C17"/>
  <c r="R16"/>
  <c r="M16"/>
  <c r="H16"/>
  <c r="C16"/>
  <c r="R15"/>
  <c r="M15"/>
  <c r="H15"/>
  <c r="C15"/>
  <c r="T10"/>
  <c r="T9" s="1"/>
  <c r="O10"/>
  <c r="O9" s="1"/>
  <c r="O19" s="1"/>
  <c r="J10"/>
  <c r="J9" s="1"/>
  <c r="E10"/>
  <c r="S9"/>
  <c r="N9"/>
  <c r="I9"/>
  <c r="E9"/>
  <c r="E19" s="1"/>
  <c r="D9"/>
  <c r="A4"/>
  <c r="G68" i="1"/>
  <c r="AZ66"/>
  <c r="AY66"/>
  <c r="AX66"/>
  <c r="AW66"/>
  <c r="AU66"/>
  <c r="AT66"/>
  <c r="AS66"/>
  <c r="AR66"/>
  <c r="AP66"/>
  <c r="AO66"/>
  <c r="AN66"/>
  <c r="AM66"/>
  <c r="AK66"/>
  <c r="AJ66"/>
  <c r="AI66"/>
  <c r="AH66"/>
  <c r="AF66"/>
  <c r="AE66"/>
  <c r="AD66"/>
  <c r="AC66"/>
  <c r="AA66"/>
  <c r="Z66"/>
  <c r="Y66"/>
  <c r="X66"/>
  <c r="V66"/>
  <c r="U66"/>
  <c r="T66"/>
  <c r="S66"/>
  <c r="Q66"/>
  <c r="P66"/>
  <c r="O66"/>
  <c r="N66"/>
  <c r="L66"/>
  <c r="K66"/>
  <c r="J66"/>
  <c r="I66"/>
  <c r="G66"/>
  <c r="F66"/>
  <c r="E66"/>
  <c r="D66"/>
  <c r="AZ65"/>
  <c r="AZ64" s="1"/>
  <c r="AY65"/>
  <c r="AX65"/>
  <c r="AX64" s="1"/>
  <c r="AW65"/>
  <c r="AU65"/>
  <c r="AT65"/>
  <c r="AT64" s="1"/>
  <c r="AS65"/>
  <c r="AR65"/>
  <c r="AR64" s="1"/>
  <c r="AP65"/>
  <c r="AP64" s="1"/>
  <c r="AO65"/>
  <c r="AN65"/>
  <c r="AN64" s="1"/>
  <c r="AM65"/>
  <c r="AI65"/>
  <c r="AI64" s="1"/>
  <c r="AH65"/>
  <c r="AD65"/>
  <c r="AC65"/>
  <c r="Y65"/>
  <c r="X65"/>
  <c r="T65"/>
  <c r="S65"/>
  <c r="O65"/>
  <c r="O64" s="1"/>
  <c r="N65"/>
  <c r="J65"/>
  <c r="I65"/>
  <c r="E65"/>
  <c r="D65"/>
  <c r="AY64"/>
  <c r="AU64"/>
  <c r="AM64"/>
  <c r="AD64"/>
  <c r="S64"/>
  <c r="J64"/>
  <c r="AV62"/>
  <c r="AQ62"/>
  <c r="AL62"/>
  <c r="AG62"/>
  <c r="AB62"/>
  <c r="W62"/>
  <c r="R62"/>
  <c r="M62"/>
  <c r="H62"/>
  <c r="C62"/>
  <c r="AV61"/>
  <c r="AQ61"/>
  <c r="AL61"/>
  <c r="AG61"/>
  <c r="AB61"/>
  <c r="W61"/>
  <c r="R61"/>
  <c r="M61"/>
  <c r="H61"/>
  <c r="C61"/>
  <c r="AZ60"/>
  <c r="AY60"/>
  <c r="AX60"/>
  <c r="AW60"/>
  <c r="AU60"/>
  <c r="AT60"/>
  <c r="AS60"/>
  <c r="AR60"/>
  <c r="AP60"/>
  <c r="AO60"/>
  <c r="AN60"/>
  <c r="AM60"/>
  <c r="AK60"/>
  <c r="AJ60"/>
  <c r="AI60"/>
  <c r="AH60"/>
  <c r="AF60"/>
  <c r="AE60"/>
  <c r="AD60"/>
  <c r="AC60"/>
  <c r="AA60"/>
  <c r="Z60"/>
  <c r="Y60"/>
  <c r="X60"/>
  <c r="V60"/>
  <c r="U60"/>
  <c r="T60"/>
  <c r="S60"/>
  <c r="Q60"/>
  <c r="P60"/>
  <c r="O60"/>
  <c r="N60"/>
  <c r="L60"/>
  <c r="K60"/>
  <c r="J60"/>
  <c r="I60"/>
  <c r="G60"/>
  <c r="F60"/>
  <c r="E60"/>
  <c r="D60"/>
  <c r="AV59"/>
  <c r="AQ59"/>
  <c r="AL59"/>
  <c r="AG59"/>
  <c r="AB59"/>
  <c r="W59"/>
  <c r="R59"/>
  <c r="M59"/>
  <c r="H59"/>
  <c r="C59"/>
  <c r="AV58"/>
  <c r="AQ58"/>
  <c r="AL58"/>
  <c r="AG58"/>
  <c r="AB58"/>
  <c r="W58"/>
  <c r="R58"/>
  <c r="M58"/>
  <c r="H58"/>
  <c r="C58"/>
  <c r="AZ57"/>
  <c r="AY57"/>
  <c r="AX57"/>
  <c r="AW57"/>
  <c r="AU57"/>
  <c r="AT57"/>
  <c r="AS57"/>
  <c r="AR57"/>
  <c r="AP57"/>
  <c r="AO57"/>
  <c r="AN57"/>
  <c r="AM57"/>
  <c r="AK57"/>
  <c r="AJ57"/>
  <c r="AI57"/>
  <c r="AH57"/>
  <c r="AF57"/>
  <c r="AE57"/>
  <c r="AD57"/>
  <c r="AC57"/>
  <c r="AA57"/>
  <c r="Z57"/>
  <c r="Y57"/>
  <c r="X57"/>
  <c r="V57"/>
  <c r="U57"/>
  <c r="T57"/>
  <c r="S57"/>
  <c r="Q57"/>
  <c r="P57"/>
  <c r="O57"/>
  <c r="N57"/>
  <c r="L57"/>
  <c r="K57"/>
  <c r="J57"/>
  <c r="I57"/>
  <c r="H57"/>
  <c r="G57"/>
  <c r="F57"/>
  <c r="E57"/>
  <c r="D57"/>
  <c r="C57" s="1"/>
  <c r="AV56"/>
  <c r="AQ56"/>
  <c r="AL56"/>
  <c r="AG56"/>
  <c r="AB56"/>
  <c r="W56"/>
  <c r="R56"/>
  <c r="M56"/>
  <c r="H56"/>
  <c r="C56"/>
  <c r="AV55"/>
  <c r="AQ55"/>
  <c r="AL55"/>
  <c r="AG55"/>
  <c r="AB55"/>
  <c r="W55"/>
  <c r="R55"/>
  <c r="M55"/>
  <c r="H55"/>
  <c r="C55"/>
  <c r="AZ54"/>
  <c r="AY54"/>
  <c r="AX54"/>
  <c r="AW54"/>
  <c r="AV54" s="1"/>
  <c r="AU54"/>
  <c r="AT54"/>
  <c r="AS54"/>
  <c r="AR54"/>
  <c r="AP54"/>
  <c r="AO54"/>
  <c r="AN54"/>
  <c r="AM54"/>
  <c r="AK54"/>
  <c r="AJ54"/>
  <c r="AI54"/>
  <c r="AH54"/>
  <c r="AF54"/>
  <c r="AE54"/>
  <c r="AD54"/>
  <c r="AC54"/>
  <c r="AA54"/>
  <c r="Z54"/>
  <c r="Y54"/>
  <c r="X54"/>
  <c r="V54"/>
  <c r="U54"/>
  <c r="T54"/>
  <c r="S54"/>
  <c r="Q54"/>
  <c r="P54"/>
  <c r="O54"/>
  <c r="N54"/>
  <c r="M54" s="1"/>
  <c r="L54"/>
  <c r="K54"/>
  <c r="J54"/>
  <c r="I54"/>
  <c r="G54"/>
  <c r="F54"/>
  <c r="E54"/>
  <c r="D54"/>
  <c r="AV53"/>
  <c r="AQ53"/>
  <c r="AL53"/>
  <c r="AG53"/>
  <c r="AB53"/>
  <c r="W53"/>
  <c r="R53"/>
  <c r="M53"/>
  <c r="H53"/>
  <c r="C53"/>
  <c r="AV52"/>
  <c r="AQ52"/>
  <c r="AL52"/>
  <c r="AK52"/>
  <c r="AK65" s="1"/>
  <c r="AJ52"/>
  <c r="AJ65" s="1"/>
  <c r="AJ64" s="1"/>
  <c r="AF52"/>
  <c r="AF65" s="1"/>
  <c r="AF64" s="1"/>
  <c r="AE52"/>
  <c r="AE65" s="1"/>
  <c r="AE64" s="1"/>
  <c r="AA52"/>
  <c r="AA65" s="1"/>
  <c r="Z52"/>
  <c r="Z65" s="1"/>
  <c r="Z64" s="1"/>
  <c r="V52"/>
  <c r="V65" s="1"/>
  <c r="V64" s="1"/>
  <c r="U52"/>
  <c r="U65" s="1"/>
  <c r="Q52"/>
  <c r="Q65" s="1"/>
  <c r="P52"/>
  <c r="P65" s="1"/>
  <c r="P64" s="1"/>
  <c r="L52"/>
  <c r="L65" s="1"/>
  <c r="L64" s="1"/>
  <c r="K52"/>
  <c r="K65" s="1"/>
  <c r="K64" s="1"/>
  <c r="G52"/>
  <c r="G65" s="1"/>
  <c r="F52"/>
  <c r="F65" s="1"/>
  <c r="F64" s="1"/>
  <c r="AZ51"/>
  <c r="AY51"/>
  <c r="AX51"/>
  <c r="AW51"/>
  <c r="AU51"/>
  <c r="AT51"/>
  <c r="AS51"/>
  <c r="AR51"/>
  <c r="AP51"/>
  <c r="AO51"/>
  <c r="AN51"/>
  <c r="AM51"/>
  <c r="AI51"/>
  <c r="AH51"/>
  <c r="AD51"/>
  <c r="AC51"/>
  <c r="AA51"/>
  <c r="Y51"/>
  <c r="X51"/>
  <c r="V51"/>
  <c r="T51"/>
  <c r="S51"/>
  <c r="O51"/>
  <c r="N51"/>
  <c r="J51"/>
  <c r="I51"/>
  <c r="G51"/>
  <c r="E51"/>
  <c r="D51"/>
  <c r="AZ47"/>
  <c r="AY47"/>
  <c r="AX47"/>
  <c r="AW47"/>
  <c r="AU47"/>
  <c r="AT47"/>
  <c r="AS47"/>
  <c r="AR47"/>
  <c r="AP47"/>
  <c r="AO47"/>
  <c r="AN47"/>
  <c r="AM47"/>
  <c r="AK47"/>
  <c r="AJ47"/>
  <c r="AI47"/>
  <c r="AH47"/>
  <c r="AF47"/>
  <c r="AE47"/>
  <c r="AD47"/>
  <c r="AC47"/>
  <c r="AA47"/>
  <c r="Z47"/>
  <c r="Y47"/>
  <c r="X47"/>
  <c r="V47"/>
  <c r="U47"/>
  <c r="T47"/>
  <c r="S47"/>
  <c r="Q47"/>
  <c r="P47"/>
  <c r="O47"/>
  <c r="N47"/>
  <c r="L47"/>
  <c r="K47"/>
  <c r="J47"/>
  <c r="I47"/>
  <c r="G47"/>
  <c r="F47"/>
  <c r="E47"/>
  <c r="D47"/>
  <c r="AV45"/>
  <c r="AQ45"/>
  <c r="AL45"/>
  <c r="AG45"/>
  <c r="AB45"/>
  <c r="W45"/>
  <c r="R45"/>
  <c r="M45"/>
  <c r="H45"/>
  <c r="C45"/>
  <c r="AV44"/>
  <c r="AQ44"/>
  <c r="AL44"/>
  <c r="AG44"/>
  <c r="AB44"/>
  <c r="W44"/>
  <c r="R44"/>
  <c r="M44"/>
  <c r="H44"/>
  <c r="C44"/>
  <c r="AV43"/>
  <c r="AQ43"/>
  <c r="AL43"/>
  <c r="AG43"/>
  <c r="AB43"/>
  <c r="W43"/>
  <c r="R43"/>
  <c r="M43"/>
  <c r="H43"/>
  <c r="C43"/>
  <c r="AV42"/>
  <c r="AQ42"/>
  <c r="AL42"/>
  <c r="AG42"/>
  <c r="AB42"/>
  <c r="W42"/>
  <c r="R42"/>
  <c r="M42"/>
  <c r="H42"/>
  <c r="C42"/>
  <c r="AV41"/>
  <c r="AQ41"/>
  <c r="AL41"/>
  <c r="AG41"/>
  <c r="AB41"/>
  <c r="W41"/>
  <c r="R41"/>
  <c r="M41"/>
  <c r="H41"/>
  <c r="C41"/>
  <c r="AV40"/>
  <c r="AQ40"/>
  <c r="AL40"/>
  <c r="AG40"/>
  <c r="AB40"/>
  <c r="W40"/>
  <c r="R40"/>
  <c r="M40"/>
  <c r="H40"/>
  <c r="C40"/>
  <c r="AZ36"/>
  <c r="AY36"/>
  <c r="AX36"/>
  <c r="AW36"/>
  <c r="AU36"/>
  <c r="AT36"/>
  <c r="AS36"/>
  <c r="AR36"/>
  <c r="AP36"/>
  <c r="AO36"/>
  <c r="AN36"/>
  <c r="AM36"/>
  <c r="AK36"/>
  <c r="AJ36"/>
  <c r="AI36"/>
  <c r="AH36"/>
  <c r="AF36"/>
  <c r="AE36"/>
  <c r="AD36"/>
  <c r="AC36"/>
  <c r="AA36"/>
  <c r="Z36"/>
  <c r="Y36"/>
  <c r="X36"/>
  <c r="V36"/>
  <c r="U36"/>
  <c r="T36"/>
  <c r="S36"/>
  <c r="Q36"/>
  <c r="P36"/>
  <c r="O36"/>
  <c r="N36"/>
  <c r="L36"/>
  <c r="K36"/>
  <c r="J36"/>
  <c r="I36"/>
  <c r="G36"/>
  <c r="F36"/>
  <c r="E36"/>
  <c r="D36"/>
  <c r="AV34"/>
  <c r="AQ34"/>
  <c r="AL34"/>
  <c r="AG34"/>
  <c r="AB34"/>
  <c r="W34"/>
  <c r="R34"/>
  <c r="M34"/>
  <c r="H34"/>
  <c r="C34"/>
  <c r="AV33"/>
  <c r="AQ33"/>
  <c r="AL33"/>
  <c r="AG33"/>
  <c r="AB33"/>
  <c r="W33"/>
  <c r="R33"/>
  <c r="M33"/>
  <c r="H33"/>
  <c r="C33"/>
  <c r="AV32"/>
  <c r="AQ32"/>
  <c r="AL32"/>
  <c r="AG32"/>
  <c r="AB32"/>
  <c r="W32"/>
  <c r="R32"/>
  <c r="M32"/>
  <c r="H32"/>
  <c r="C32"/>
  <c r="AV31"/>
  <c r="AQ31"/>
  <c r="AL31"/>
  <c r="AG31"/>
  <c r="AB31"/>
  <c r="W31"/>
  <c r="R31"/>
  <c r="M31"/>
  <c r="H31"/>
  <c r="C31"/>
  <c r="AV24"/>
  <c r="AQ24"/>
  <c r="AL24"/>
  <c r="AG24"/>
  <c r="AB24"/>
  <c r="W24"/>
  <c r="R24"/>
  <c r="M24"/>
  <c r="H24"/>
  <c r="C24"/>
  <c r="AV23"/>
  <c r="AQ23"/>
  <c r="AL23"/>
  <c r="AG23"/>
  <c r="AB23"/>
  <c r="W23"/>
  <c r="R23"/>
  <c r="M23"/>
  <c r="H23"/>
  <c r="C23"/>
  <c r="AV22"/>
  <c r="AQ22"/>
  <c r="AL22"/>
  <c r="AG22"/>
  <c r="AB22"/>
  <c r="W22"/>
  <c r="R22"/>
  <c r="M22"/>
  <c r="H22"/>
  <c r="C22"/>
  <c r="AY21"/>
  <c r="AX21"/>
  <c r="AW21"/>
  <c r="AT21"/>
  <c r="AS21"/>
  <c r="AR21"/>
  <c r="AO21"/>
  <c r="AN21"/>
  <c r="AM21"/>
  <c r="AJ21"/>
  <c r="AI21"/>
  <c r="AH21"/>
  <c r="AE21"/>
  <c r="AD21"/>
  <c r="AC21"/>
  <c r="Z21"/>
  <c r="Y21"/>
  <c r="X21"/>
  <c r="U21"/>
  <c r="T21"/>
  <c r="S21"/>
  <c r="P21"/>
  <c r="O21"/>
  <c r="N21"/>
  <c r="K21"/>
  <c r="J21"/>
  <c r="I21"/>
  <c r="F21"/>
  <c r="E21"/>
  <c r="D21"/>
  <c r="AV20"/>
  <c r="AQ20"/>
  <c r="AL20"/>
  <c r="AG20"/>
  <c r="AB20"/>
  <c r="W20"/>
  <c r="R20"/>
  <c r="M20"/>
  <c r="H20"/>
  <c r="C20"/>
  <c r="AV17"/>
  <c r="AQ17"/>
  <c r="AL17"/>
  <c r="AG17"/>
  <c r="AB17"/>
  <c r="W17"/>
  <c r="R17"/>
  <c r="M17"/>
  <c r="H17"/>
  <c r="C17"/>
  <c r="AV16"/>
  <c r="AQ16"/>
  <c r="AL16"/>
  <c r="AG16"/>
  <c r="AB16"/>
  <c r="W16"/>
  <c r="R16"/>
  <c r="M16"/>
  <c r="H16"/>
  <c r="C16"/>
  <c r="AV15"/>
  <c r="AQ15"/>
  <c r="AL15"/>
  <c r="AG15"/>
  <c r="AB15"/>
  <c r="W15"/>
  <c r="R15"/>
  <c r="M15"/>
  <c r="H15"/>
  <c r="C15"/>
  <c r="AV14"/>
  <c r="AQ14"/>
  <c r="AL14"/>
  <c r="AG14"/>
  <c r="AB14"/>
  <c r="W14"/>
  <c r="R14"/>
  <c r="M14"/>
  <c r="H14"/>
  <c r="C14"/>
  <c r="AX9"/>
  <c r="AX8" s="1"/>
  <c r="AS9"/>
  <c r="AS8" s="1"/>
  <c r="AN9"/>
  <c r="AN8" s="1"/>
  <c r="AI9"/>
  <c r="AI8" s="1"/>
  <c r="AD9"/>
  <c r="AD8" s="1"/>
  <c r="AD18" s="1"/>
  <c r="Y9"/>
  <c r="T9"/>
  <c r="T8" s="1"/>
  <c r="O9"/>
  <c r="O8" s="1"/>
  <c r="J9"/>
  <c r="J8" s="1"/>
  <c r="E9"/>
  <c r="AW8"/>
  <c r="AR8"/>
  <c r="AR18" s="1"/>
  <c r="AM8"/>
  <c r="AM18" s="1"/>
  <c r="AH8"/>
  <c r="AC8"/>
  <c r="Y8"/>
  <c r="Y18" s="1"/>
  <c r="X8"/>
  <c r="S8"/>
  <c r="N8"/>
  <c r="N18" s="1"/>
  <c r="I8"/>
  <c r="E8"/>
  <c r="D8"/>
  <c r="A3"/>
  <c r="AF51" l="1"/>
  <c r="G64"/>
  <c r="Q64"/>
  <c r="AA64"/>
  <c r="G60" i="2"/>
  <c r="Q60"/>
  <c r="M36" i="1"/>
  <c r="AG36"/>
  <c r="AV51"/>
  <c r="H66"/>
  <c r="N64"/>
  <c r="AB66"/>
  <c r="AH64"/>
  <c r="AV66"/>
  <c r="H50" i="2"/>
  <c r="C56"/>
  <c r="M56"/>
  <c r="M62"/>
  <c r="M53"/>
  <c r="C35"/>
  <c r="M43"/>
  <c r="H43"/>
  <c r="S19"/>
  <c r="U12" s="1"/>
  <c r="M35"/>
  <c r="D60"/>
  <c r="C62"/>
  <c r="R35"/>
  <c r="S60"/>
  <c r="N19"/>
  <c r="P12" s="1"/>
  <c r="K47"/>
  <c r="H47" s="1"/>
  <c r="R48"/>
  <c r="M50"/>
  <c r="R50"/>
  <c r="R53"/>
  <c r="J60"/>
  <c r="H62"/>
  <c r="D19"/>
  <c r="F12" s="1"/>
  <c r="J19"/>
  <c r="K13" s="1"/>
  <c r="J26" s="1"/>
  <c r="V47"/>
  <c r="H53"/>
  <c r="H56"/>
  <c r="R56"/>
  <c r="R62"/>
  <c r="C43"/>
  <c r="R43"/>
  <c r="Q47"/>
  <c r="M47" s="1"/>
  <c r="C48"/>
  <c r="C50"/>
  <c r="C53"/>
  <c r="H36" i="1"/>
  <c r="AB36"/>
  <c r="AV47"/>
  <c r="L51"/>
  <c r="Z51"/>
  <c r="AE51"/>
  <c r="AL51"/>
  <c r="AQ51"/>
  <c r="AB52"/>
  <c r="AK64"/>
  <c r="AB57"/>
  <c r="W60"/>
  <c r="AL65"/>
  <c r="AG57"/>
  <c r="AL57"/>
  <c r="W36"/>
  <c r="W47"/>
  <c r="AQ47"/>
  <c r="W51"/>
  <c r="H52"/>
  <c r="W54"/>
  <c r="AG54"/>
  <c r="M60"/>
  <c r="AG60"/>
  <c r="AL60"/>
  <c r="R66"/>
  <c r="S18"/>
  <c r="C47"/>
  <c r="AB54"/>
  <c r="AQ54"/>
  <c r="M57"/>
  <c r="AQ57"/>
  <c r="C60"/>
  <c r="AB60"/>
  <c r="AQ60"/>
  <c r="W66"/>
  <c r="R36"/>
  <c r="AL36"/>
  <c r="AV36"/>
  <c r="M47"/>
  <c r="AG47"/>
  <c r="W57"/>
  <c r="R60"/>
  <c r="M66"/>
  <c r="AQ66"/>
  <c r="C36"/>
  <c r="AQ36"/>
  <c r="R47"/>
  <c r="AL47"/>
  <c r="H47"/>
  <c r="AB47"/>
  <c r="F51"/>
  <c r="C51" s="1"/>
  <c r="K51"/>
  <c r="H51" s="1"/>
  <c r="C54"/>
  <c r="H54"/>
  <c r="R57"/>
  <c r="AV57"/>
  <c r="H60"/>
  <c r="AV60"/>
  <c r="C66"/>
  <c r="AG66"/>
  <c r="AO64"/>
  <c r="AL64" s="1"/>
  <c r="T19" i="2"/>
  <c r="U13" s="1"/>
  <c r="T26" s="1"/>
  <c r="O18" i="1"/>
  <c r="P12" s="1"/>
  <c r="O25" s="1"/>
  <c r="AI18"/>
  <c r="AJ12" s="1"/>
  <c r="AI25" s="1"/>
  <c r="AN18"/>
  <c r="AW18"/>
  <c r="AY11"/>
  <c r="AT11"/>
  <c r="Z12"/>
  <c r="Y25" s="1"/>
  <c r="AC18"/>
  <c r="AH18"/>
  <c r="N25"/>
  <c r="D18"/>
  <c r="F11" s="1"/>
  <c r="D25" s="1"/>
  <c r="T18"/>
  <c r="X18"/>
  <c r="Z11" s="1"/>
  <c r="X25" s="1"/>
  <c r="AS18"/>
  <c r="AT12" s="1"/>
  <c r="P11"/>
  <c r="AE12"/>
  <c r="AD25" s="1"/>
  <c r="I18"/>
  <c r="E18"/>
  <c r="J18"/>
  <c r="U64"/>
  <c r="R65"/>
  <c r="AO11"/>
  <c r="AX18"/>
  <c r="Q51"/>
  <c r="U51"/>
  <c r="R51" s="1"/>
  <c r="AK51"/>
  <c r="R52"/>
  <c r="AL54"/>
  <c r="M65"/>
  <c r="Y64"/>
  <c r="W65"/>
  <c r="M52"/>
  <c r="AG52"/>
  <c r="E64"/>
  <c r="C65"/>
  <c r="AB65"/>
  <c r="AC64"/>
  <c r="AB64" s="1"/>
  <c r="AG64"/>
  <c r="H65"/>
  <c r="I64"/>
  <c r="H64" s="1"/>
  <c r="P51"/>
  <c r="AJ51"/>
  <c r="C52"/>
  <c r="W52"/>
  <c r="R54"/>
  <c r="M64"/>
  <c r="AG65"/>
  <c r="F61" i="2"/>
  <c r="F60" s="1"/>
  <c r="U61"/>
  <c r="U60" s="1"/>
  <c r="AQ65" i="1"/>
  <c r="AL66"/>
  <c r="P13" i="2"/>
  <c r="O26" s="1"/>
  <c r="F47"/>
  <c r="C47" s="1"/>
  <c r="U47"/>
  <c r="M48"/>
  <c r="D64" i="1"/>
  <c r="C64" s="1"/>
  <c r="T64"/>
  <c r="X64"/>
  <c r="AS64"/>
  <c r="AQ64" s="1"/>
  <c r="AW64"/>
  <c r="AV64" s="1"/>
  <c r="AV65"/>
  <c r="H48" i="2"/>
  <c r="E60"/>
  <c r="I60"/>
  <c r="T60"/>
  <c r="L61"/>
  <c r="L60" s="1"/>
  <c r="P61"/>
  <c r="P60" s="1"/>
  <c r="F13"/>
  <c r="E26" s="1"/>
  <c r="I19"/>
  <c r="K12" s="1"/>
  <c r="N60"/>
  <c r="R47" l="1"/>
  <c r="AB51" i="1"/>
  <c r="R64"/>
  <c r="M51"/>
  <c r="N26" i="2"/>
  <c r="R60"/>
  <c r="H60"/>
  <c r="R61"/>
  <c r="W64" i="1"/>
  <c r="U11"/>
  <c r="S25" s="1"/>
  <c r="AG51"/>
  <c r="AY12"/>
  <c r="AX25" s="1"/>
  <c r="U10" i="2"/>
  <c r="U9" s="1"/>
  <c r="U19" s="1"/>
  <c r="P10"/>
  <c r="P9" s="1"/>
  <c r="P19" s="1"/>
  <c r="Q14" s="1"/>
  <c r="Q10" s="1"/>
  <c r="Q9" s="1"/>
  <c r="F10"/>
  <c r="F9" s="1"/>
  <c r="F19" s="1"/>
  <c r="K10"/>
  <c r="K9" s="1"/>
  <c r="K19" s="1"/>
  <c r="S26"/>
  <c r="M60"/>
  <c r="H61"/>
  <c r="M61"/>
  <c r="K12" i="1"/>
  <c r="J25" s="1"/>
  <c r="P9"/>
  <c r="P8" s="1"/>
  <c r="AS25"/>
  <c r="U12"/>
  <c r="K11"/>
  <c r="K9" s="1"/>
  <c r="K8" s="1"/>
  <c r="C61" i="2"/>
  <c r="I26"/>
  <c r="Z9" i="1"/>
  <c r="Z8" s="1"/>
  <c r="AT9"/>
  <c r="AT8" s="1"/>
  <c r="AW25"/>
  <c r="AO12"/>
  <c r="AN25" s="1"/>
  <c r="AE11"/>
  <c r="C60" i="2"/>
  <c r="D26"/>
  <c r="AM25" i="1"/>
  <c r="F12"/>
  <c r="F9" s="1"/>
  <c r="F8" s="1"/>
  <c r="AJ11"/>
  <c r="AJ9" s="1"/>
  <c r="AJ8" s="1"/>
  <c r="AR25"/>
  <c r="I25" l="1"/>
  <c r="AO9"/>
  <c r="AO8" s="1"/>
  <c r="AO18" s="1"/>
  <c r="AP13" s="1"/>
  <c r="AP9" s="1"/>
  <c r="AP8" s="1"/>
  <c r="U9"/>
  <c r="U8" s="1"/>
  <c r="U18" s="1"/>
  <c r="V13" s="1"/>
  <c r="V9" s="1"/>
  <c r="V8" s="1"/>
  <c r="E25"/>
  <c r="AY9"/>
  <c r="AY8" s="1"/>
  <c r="AY18" s="1"/>
  <c r="AZ13" s="1"/>
  <c r="AZ9" s="1"/>
  <c r="AZ8" s="1"/>
  <c r="V14" i="2"/>
  <c r="G14"/>
  <c r="G10" s="1"/>
  <c r="G9" s="1"/>
  <c r="G19" s="1"/>
  <c r="G22" s="1"/>
  <c r="C22" s="1"/>
  <c r="L14"/>
  <c r="L10" s="1"/>
  <c r="L9" s="1"/>
  <c r="L19" s="1"/>
  <c r="Q19"/>
  <c r="Q26" s="1"/>
  <c r="AE9" i="1"/>
  <c r="AE8" s="1"/>
  <c r="AC25"/>
  <c r="Z18"/>
  <c r="AA13" s="1"/>
  <c r="AA9" s="1"/>
  <c r="AA8" s="1"/>
  <c r="P26" i="2"/>
  <c r="AT18" i="1"/>
  <c r="F26" i="2"/>
  <c r="P18" i="1"/>
  <c r="Q13"/>
  <c r="Q9" s="1"/>
  <c r="Q8" s="1"/>
  <c r="T25"/>
  <c r="AJ18"/>
  <c r="AK13" s="1"/>
  <c r="AK9" s="1"/>
  <c r="AK8" s="1"/>
  <c r="AH25"/>
  <c r="F18"/>
  <c r="G13"/>
  <c r="G9" s="1"/>
  <c r="G8" s="1"/>
  <c r="K18"/>
  <c r="L13" s="1"/>
  <c r="L9" s="1"/>
  <c r="L8" s="1"/>
  <c r="V10" i="2" l="1"/>
  <c r="V9" s="1"/>
  <c r="AA14"/>
  <c r="K25" i="1"/>
  <c r="P25"/>
  <c r="AY25"/>
  <c r="U26" i="2"/>
  <c r="AO25" i="1"/>
  <c r="L26" i="2"/>
  <c r="H19"/>
  <c r="L22"/>
  <c r="H22" s="1"/>
  <c r="M19"/>
  <c r="G26"/>
  <c r="Q22"/>
  <c r="M22" s="1"/>
  <c r="K26"/>
  <c r="C19"/>
  <c r="C9" s="1"/>
  <c r="C20" s="1"/>
  <c r="V18" i="1"/>
  <c r="V25" s="1"/>
  <c r="AA25"/>
  <c r="AA18"/>
  <c r="AA21" s="1"/>
  <c r="W21" s="1"/>
  <c r="U25"/>
  <c r="AK18"/>
  <c r="AK21" s="1"/>
  <c r="AG21" s="1"/>
  <c r="AU13"/>
  <c r="AU9" s="1"/>
  <c r="AU8" s="1"/>
  <c r="Z25"/>
  <c r="L18"/>
  <c r="L21" s="1"/>
  <c r="H21" s="1"/>
  <c r="AP18"/>
  <c r="AP21" s="1"/>
  <c r="AL21" s="1"/>
  <c r="Q18"/>
  <c r="Q25" s="1"/>
  <c r="H18"/>
  <c r="F25"/>
  <c r="AL18"/>
  <c r="AJ25"/>
  <c r="AE18"/>
  <c r="AF13" s="1"/>
  <c r="AF9" s="1"/>
  <c r="AF8" s="1"/>
  <c r="AZ18"/>
  <c r="AV18" s="1"/>
  <c r="G18"/>
  <c r="G21" s="1"/>
  <c r="C21" s="1"/>
  <c r="W18"/>
  <c r="V19" i="2" l="1"/>
  <c r="AA9"/>
  <c r="C18" i="1"/>
  <c r="G25"/>
  <c r="AK25"/>
  <c r="R18"/>
  <c r="H9" i="2"/>
  <c r="H20" s="1"/>
  <c r="AE25" i="1"/>
  <c r="AG18"/>
  <c r="AG8" s="1"/>
  <c r="AG19" s="1"/>
  <c r="L25"/>
  <c r="M9" i="2"/>
  <c r="M20" s="1"/>
  <c r="AP25" i="1"/>
  <c r="AU18"/>
  <c r="AQ18" s="1"/>
  <c r="AT25"/>
  <c r="AZ21"/>
  <c r="AV21" s="1"/>
  <c r="AV8" s="1"/>
  <c r="AV19" s="1"/>
  <c r="Q21"/>
  <c r="M21" s="1"/>
  <c r="V21"/>
  <c r="R21" s="1"/>
  <c r="R8" s="1"/>
  <c r="R19" s="1"/>
  <c r="AF18"/>
  <c r="AF21" s="1"/>
  <c r="AB21" s="1"/>
  <c r="AZ25"/>
  <c r="M18"/>
  <c r="H8"/>
  <c r="H19" s="1"/>
  <c r="C8"/>
  <c r="C19" s="1"/>
  <c r="AL8"/>
  <c r="AL19" s="1"/>
  <c r="W8"/>
  <c r="W19" s="1"/>
  <c r="R19" i="2" l="1"/>
  <c r="V22"/>
  <c r="V26"/>
  <c r="AU25" i="1"/>
  <c r="AF25"/>
  <c r="AB18"/>
  <c r="AB8" s="1"/>
  <c r="AB19" s="1"/>
  <c r="M8"/>
  <c r="M19" s="1"/>
  <c r="AU21"/>
  <c r="AQ21" s="1"/>
  <c r="AQ8" s="1"/>
  <c r="AQ19" s="1"/>
  <c r="R22" i="2" l="1"/>
  <c r="W22" s="1"/>
  <c r="AA22"/>
  <c r="W19"/>
  <c r="R9" l="1"/>
  <c r="R20" s="1"/>
  <c r="W9"/>
</calcChain>
</file>

<file path=xl/comments1.xml><?xml version="1.0" encoding="utf-8"?>
<comments xmlns="http://schemas.openxmlformats.org/spreadsheetml/2006/main">
  <authors>
    <author>1</author>
  </authors>
  <commentList>
    <comment ref="S17" authorId="0">
      <text>
        <r>
          <rPr>
            <b/>
            <sz val="9"/>
            <color indexed="81"/>
            <rFont val="Tahoma"/>
            <charset val="1"/>
          </rPr>
          <t>1:</t>
        </r>
        <r>
          <rPr>
            <sz val="9"/>
            <color indexed="81"/>
            <rFont val="Tahoma"/>
            <charset val="1"/>
          </rPr>
          <t xml:space="preserve">
+0,0005, как в форме 3.1</t>
        </r>
      </text>
    </comment>
    <comment ref="U23" authorId="0">
      <text>
        <r>
          <rPr>
            <b/>
            <sz val="9"/>
            <color indexed="81"/>
            <rFont val="Tahoma"/>
            <charset val="1"/>
          </rPr>
          <t>1:</t>
        </r>
        <r>
          <rPr>
            <sz val="9"/>
            <color indexed="81"/>
            <rFont val="Tahoma"/>
            <charset val="1"/>
          </rPr>
          <t xml:space="preserve">
+0,0005
</t>
        </r>
      </text>
    </comment>
  </commentList>
</comments>
</file>

<file path=xl/sharedStrings.xml><?xml version="1.0" encoding="utf-8"?>
<sst xmlns="http://schemas.openxmlformats.org/spreadsheetml/2006/main" count="682" uniqueCount="77">
  <si>
    <t>Баланс электрической энергии по сетям ВН, СН1, СН2, и НН</t>
  </si>
  <si>
    <t>№ п.п.</t>
  </si>
  <si>
    <t>Показатели</t>
  </si>
  <si>
    <t>Принято регулирующим органом на 2014 год</t>
  </si>
  <si>
    <t>Факт за 1 полугодие 2014 года</t>
  </si>
  <si>
    <t>Факт за 2 полугодие 2014 года</t>
  </si>
  <si>
    <t>Факт за 2014 год</t>
  </si>
  <si>
    <t>Принято регулирующим органом на 1 полугодие 2015 года</t>
  </si>
  <si>
    <t>Принято регулирующим органом на 2 полугодие 2015 года</t>
  </si>
  <si>
    <t>Принято регулирующим органом на 2015 год</t>
  </si>
  <si>
    <t>Принято регулирующим органом на 1 полугодие 2016 года</t>
  </si>
  <si>
    <t>Принято регулирующим органом на 2 полугодие 2016 года</t>
  </si>
  <si>
    <t>Принято регулирующим органом на 2016 год</t>
  </si>
  <si>
    <t>Всего</t>
  </si>
  <si>
    <t>ВН</t>
  </si>
  <si>
    <t>СН1</t>
  </si>
  <si>
    <t>СН2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</si>
  <si>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</si>
  <si>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</si>
  <si>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</si>
  <si>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</si>
  <si>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</si>
  <si>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х</t>
  </si>
  <si>
    <t xml:space="preserve">    в том числе из сети</t>
  </si>
  <si>
    <t>1.1.1.</t>
  </si>
  <si>
    <t>1.1.2.</t>
  </si>
  <si>
    <t>1.1.3.</t>
  </si>
  <si>
    <t>1.2.</t>
  </si>
  <si>
    <t>от электростанций</t>
  </si>
  <si>
    <t>1.3.</t>
  </si>
  <si>
    <t>от ОАО "ФСК ЕЭС"</t>
  </si>
  <si>
    <t>1.4.</t>
  </si>
  <si>
    <t xml:space="preserve">от филиала "Владимирэнерго" ОАО "МРСК Центра и Приволжья" </t>
  </si>
  <si>
    <t>1.5.</t>
  </si>
  <si>
    <t>от других сетевых организаций</t>
  </si>
  <si>
    <t>2.</t>
  </si>
  <si>
    <t xml:space="preserve">Потери электроэнергии в сети </t>
  </si>
  <si>
    <t>2.1.</t>
  </si>
  <si>
    <t>то же в % (п.2./п.1.)</t>
  </si>
  <si>
    <t>3.</t>
  </si>
  <si>
    <t>Расход электроэнергии на производственные и хознужды</t>
  </si>
  <si>
    <t>4.</t>
  </si>
  <si>
    <t xml:space="preserve">Полезный отпуск из сети </t>
  </si>
  <si>
    <t>4.1.</t>
  </si>
  <si>
    <t>потребителям, присоединенным к сети</t>
  </si>
  <si>
    <t>4.2.</t>
  </si>
  <si>
    <t xml:space="preserve">переток в филиал "Владимирэнерго" ОАО "МРСК Центра и Приволжья" </t>
  </si>
  <si>
    <t>4.3.</t>
  </si>
  <si>
    <t>переток в другие сетевые организации</t>
  </si>
  <si>
    <t>Проверка</t>
  </si>
  <si>
    <t>Примечание</t>
  </si>
  <si>
    <t xml:space="preserve">Расшифровка п. 1.5. (Поступление от других сетевых организаций) </t>
  </si>
  <si>
    <t>№</t>
  </si>
  <si>
    <t>Наименование других сетевых организаций</t>
  </si>
  <si>
    <t>Добавить</t>
  </si>
  <si>
    <t>Итого</t>
  </si>
  <si>
    <t xml:space="preserve">Расшифровка п. 4.3. (Полезный отпуск - переток в другие сетевые организации) </t>
  </si>
  <si>
    <t xml:space="preserve">Расшифровка п. 4.1. (Полезный отпуск потребителям,  присоединенным к сети) </t>
  </si>
  <si>
    <t>Наименование сбытовых организаций</t>
  </si>
  <si>
    <t>ОАО "Владимирэнергосбыт" всего, в том числе:</t>
  </si>
  <si>
    <t>прочие потребители</t>
  </si>
  <si>
    <t>население</t>
  </si>
  <si>
    <t>ОАО "ВКС" всего, в том числе:</t>
  </si>
  <si>
    <t>2.2.</t>
  </si>
  <si>
    <t>ОАО "Русэнергосбыт"</t>
  </si>
  <si>
    <t>3.1.</t>
  </si>
  <si>
    <t>3.2.</t>
  </si>
  <si>
    <t>ОАО "Оборонэнергосбыт"</t>
  </si>
  <si>
    <t>Итого всего, в том числе:</t>
  </si>
  <si>
    <t>Руководитель организации</t>
  </si>
  <si>
    <t xml:space="preserve">Электрическая мощность по диапазонам напряжения </t>
  </si>
  <si>
    <t>МВт</t>
  </si>
  <si>
    <t xml:space="preserve">Поступление мощности в сеть , ВСЕГО </t>
  </si>
  <si>
    <t xml:space="preserve">Потери мощности в сети </t>
  </si>
  <si>
    <t>Справочная информация:</t>
  </si>
  <si>
    <t>Фактические данные по мощности заполняются по данным приборов учета электрической мощности, в случае отсутствия приборов учета по результатам контрольных замеров мощности</t>
  </si>
  <si>
    <t>часы использования</t>
  </si>
</sst>
</file>

<file path=xl/styles.xml><?xml version="1.0" encoding="utf-8"?>
<styleSheet xmlns="http://schemas.openxmlformats.org/spreadsheetml/2006/main">
  <numFmts count="24">
    <numFmt numFmtId="41" formatCode="_-* #,##0\ _р_._-;\-* #,##0\ _р_._-;_-* &quot;-&quot;\ _р_._-;_-@_-"/>
    <numFmt numFmtId="43" formatCode="_-* #,##0.00\ _р_._-;\-* #,##0.00\ _р_._-;_-* &quot;-&quot;??\ _р_.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0"/>
    <numFmt numFmtId="167" formatCode="#,##0.000"/>
    <numFmt numFmtId="168" formatCode="0.0000"/>
    <numFmt numFmtId="169" formatCode="0.0%"/>
    <numFmt numFmtId="170" formatCode="0.0%_);\(0.0%\)"/>
    <numFmt numFmtId="171" formatCode="#,##0_);[Red]\(#,##0\)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_-* #,##0_$_-;\-* #,##0_$_-;_-* &quot;-&quot;_$_-;_-@_-"/>
    <numFmt numFmtId="176" formatCode="_-* #,##0.00_$_-;\-* #,##0.00_$_-;_-* &quot;-&quot;??_$_-;_-@_-"/>
    <numFmt numFmtId="177" formatCode="&quot;$&quot;#,##0_);[Red]\(&quot;$&quot;#,##0\)"/>
    <numFmt numFmtId="178" formatCode="_-* #,##0.00&quot;$&quot;_-;\-* #,##0.00&quot;$&quot;_-;_-* &quot;-&quot;??&quot;$&quot;_-;_-@_-"/>
    <numFmt numFmtId="179" formatCode="\$#,##0\ ;\(\$#,##0\)"/>
    <numFmt numFmtId="180" formatCode="_-* #,##0.00[$€-1]_-;\-* #,##0.00[$€-1]_-;_-* &quot;-&quot;??[$€-1]_-"/>
    <numFmt numFmtId="181" formatCode="#,##0_);[Blue]\(#,##0\)"/>
    <numFmt numFmtId="182" formatCode="_-* #,##0_đ_._-;\-* #,##0_đ_._-;_-* &quot;-&quot;_đ_._-;_-@_-"/>
    <numFmt numFmtId="183" formatCode="_-* #,##0.00_đ_._-;\-* #,##0.00_đ_._-;_-* &quot;-&quot;??_đ_._-;_-@_-"/>
    <numFmt numFmtId="184" formatCode="0.0"/>
    <numFmt numFmtId="185" formatCode="#,##0.0"/>
  </numFmts>
  <fonts count="7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Franklin Gothic Medium"/>
      <family val="2"/>
      <charset val="204"/>
    </font>
    <font>
      <b/>
      <sz val="14"/>
      <name val="Times New Roman"/>
      <family val="1"/>
      <charset val="204"/>
    </font>
    <font>
      <b/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9"/>
      <name val="Tahoma"/>
      <family val="2"/>
      <charset val="204"/>
    </font>
    <font>
      <sz val="12"/>
      <name val="Times New Roman"/>
      <family val="1"/>
    </font>
    <font>
      <u/>
      <sz val="10"/>
      <color indexed="12"/>
      <name val="Arial Cyr"/>
      <charset val="204"/>
    </font>
    <font>
      <u/>
      <sz val="10"/>
      <color indexed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sz val="8"/>
      <name val="Arial Cyr"/>
      <charset val="204"/>
    </font>
    <font>
      <u/>
      <sz val="8"/>
      <color indexed="12"/>
      <name val="Arial Cyr"/>
      <charset val="204"/>
    </font>
    <font>
      <sz val="14"/>
      <name val="Times New Roman"/>
      <family val="1"/>
      <charset val="204"/>
    </font>
    <font>
      <u/>
      <sz val="10"/>
      <color indexed="36"/>
      <name val="Arial Cyr"/>
      <charset val="204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2"/>
      <name val="Arial"/>
      <family val="2"/>
      <charset val="204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u/>
      <sz val="9"/>
      <color indexed="12"/>
      <name val="Tahom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Times New Roman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22">
    <xf numFmtId="0" fontId="0" fillId="0" borderId="0"/>
    <xf numFmtId="165" fontId="2" fillId="0" borderId="0" applyFont="0" applyFill="0" applyBorder="0" applyAlignment="0" applyProtection="0"/>
    <xf numFmtId="0" fontId="5" fillId="0" borderId="0" applyBorder="0">
      <alignment horizontal="center" vertical="center" wrapText="1"/>
    </xf>
    <xf numFmtId="0" fontId="7" fillId="0" borderId="1" applyBorder="0">
      <alignment horizontal="center" vertical="center" wrapText="1"/>
    </xf>
    <xf numFmtId="4" fontId="9" fillId="2" borderId="0" applyFont="0" applyBorder="0">
      <alignment horizontal="right"/>
    </xf>
    <xf numFmtId="4" fontId="9" fillId="3" borderId="19" applyBorder="0">
      <alignment horizontal="right"/>
    </xf>
    <xf numFmtId="0" fontId="11" fillId="0" borderId="0" applyNumberFormat="0" applyFill="0" applyBorder="0" applyAlignment="0" applyProtection="0">
      <alignment vertical="top"/>
      <protection locked="0"/>
    </xf>
    <xf numFmtId="0" fontId="16" fillId="0" borderId="0"/>
    <xf numFmtId="169" fontId="17" fillId="0" borderId="0">
      <alignment vertical="top"/>
    </xf>
    <xf numFmtId="169" fontId="18" fillId="0" borderId="0">
      <alignment vertical="top"/>
    </xf>
    <xf numFmtId="170" fontId="18" fillId="4" borderId="0">
      <alignment vertical="top"/>
    </xf>
    <xf numFmtId="169" fontId="18" fillId="2" borderId="0">
      <alignment vertical="top"/>
    </xf>
    <xf numFmtId="171" fontId="17" fillId="0" borderId="0">
      <alignment vertical="top"/>
    </xf>
    <xf numFmtId="171" fontId="17" fillId="0" borderId="0">
      <alignment vertical="top"/>
    </xf>
    <xf numFmtId="0" fontId="19" fillId="0" borderId="0"/>
    <xf numFmtId="0" fontId="16" fillId="0" borderId="0"/>
    <xf numFmtId="171" fontId="17" fillId="0" borderId="0">
      <alignment vertical="top"/>
    </xf>
    <xf numFmtId="0" fontId="16" fillId="0" borderId="0"/>
    <xf numFmtId="0" fontId="16" fillId="0" borderId="0"/>
    <xf numFmtId="0" fontId="19" fillId="0" borderId="0"/>
    <xf numFmtId="171" fontId="17" fillId="0" borderId="0">
      <alignment vertical="top"/>
    </xf>
    <xf numFmtId="0" fontId="19" fillId="0" borderId="0"/>
    <xf numFmtId="0" fontId="19" fillId="0" borderId="0"/>
    <xf numFmtId="0" fontId="19" fillId="0" borderId="0"/>
    <xf numFmtId="171" fontId="17" fillId="0" borderId="0">
      <alignment vertical="top"/>
    </xf>
    <xf numFmtId="171" fontId="17" fillId="0" borderId="0">
      <alignment vertical="top"/>
    </xf>
    <xf numFmtId="0" fontId="19" fillId="0" borderId="0"/>
    <xf numFmtId="0" fontId="16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164" fontId="20" fillId="0" borderId="0">
      <protection locked="0"/>
    </xf>
    <xf numFmtId="164" fontId="20" fillId="0" borderId="0">
      <protection locked="0"/>
    </xf>
    <xf numFmtId="164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0" fillId="0" borderId="25">
      <protection locked="0"/>
    </xf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72" fontId="25" fillId="0" borderId="26">
      <protection locked="0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3" fontId="27" fillId="0" borderId="0" applyFont="0" applyFill="0" applyBorder="0" applyAlignment="0" applyProtection="0"/>
    <xf numFmtId="172" fontId="28" fillId="19" borderId="26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30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14" fontId="31" fillId="0" borderId="0">
      <alignment vertical="top"/>
    </xf>
    <xf numFmtId="171" fontId="32" fillId="0" borderId="0">
      <alignment vertical="top"/>
    </xf>
    <xf numFmtId="180" fontId="33" fillId="0" borderId="0" applyFont="0" applyFill="0" applyBorder="0" applyAlignment="0" applyProtection="0"/>
    <xf numFmtId="2" fontId="27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>
      <alignment vertical="top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38" fillId="0" borderId="0">
      <alignment vertical="top"/>
    </xf>
    <xf numFmtId="0" fontId="11" fillId="0" borderId="0" applyNumberFormat="0" applyFill="0" applyBorder="0" applyAlignment="0" applyProtection="0">
      <alignment vertical="top"/>
      <protection locked="0"/>
    </xf>
    <xf numFmtId="172" fontId="39" fillId="0" borderId="0"/>
    <xf numFmtId="0" fontId="40" fillId="0" borderId="0" applyNumberFormat="0" applyFill="0" applyBorder="0" applyAlignment="0" applyProtection="0">
      <alignment vertical="top"/>
      <protection locked="0"/>
    </xf>
    <xf numFmtId="171" fontId="18" fillId="0" borderId="0">
      <alignment vertical="top"/>
    </xf>
    <xf numFmtId="171" fontId="18" fillId="4" borderId="0">
      <alignment vertical="top"/>
    </xf>
    <xf numFmtId="181" fontId="18" fillId="2" borderId="0">
      <alignment vertical="top"/>
    </xf>
    <xf numFmtId="0" fontId="41" fillId="0" borderId="0" applyNumberFormat="0" applyFill="0" applyBorder="0" applyAlignment="0" applyProtection="0"/>
    <xf numFmtId="0" fontId="42" fillId="0" borderId="0"/>
    <xf numFmtId="0" fontId="30" fillId="0" borderId="0" applyFill="0" applyBorder="0" applyProtection="0">
      <alignment vertical="center"/>
    </xf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0" fillId="0" borderId="0" applyFill="0" applyBorder="0" applyProtection="0">
      <alignment vertical="center"/>
    </xf>
    <xf numFmtId="0" fontId="43" fillId="0" borderId="0" applyNumberFormat="0">
      <alignment horizontal="left"/>
    </xf>
    <xf numFmtId="4" fontId="44" fillId="3" borderId="27" applyNumberFormat="0" applyProtection="0">
      <alignment vertical="center"/>
    </xf>
    <xf numFmtId="4" fontId="45" fillId="3" borderId="27" applyNumberFormat="0" applyProtection="0">
      <alignment vertical="center"/>
    </xf>
    <xf numFmtId="4" fontId="44" fillId="3" borderId="27" applyNumberFormat="0" applyProtection="0">
      <alignment horizontal="left" vertical="center" indent="1"/>
    </xf>
    <xf numFmtId="4" fontId="44" fillId="3" borderId="27" applyNumberFormat="0" applyProtection="0">
      <alignment horizontal="left" vertical="center" indent="1"/>
    </xf>
    <xf numFmtId="0" fontId="26" fillId="20" borderId="27" applyNumberFormat="0" applyProtection="0">
      <alignment horizontal="left" vertical="center" indent="1"/>
    </xf>
    <xf numFmtId="4" fontId="44" fillId="21" borderId="27" applyNumberFormat="0" applyProtection="0">
      <alignment horizontal="right" vertical="center"/>
    </xf>
    <xf numFmtId="4" fontId="44" fillId="22" borderId="27" applyNumberFormat="0" applyProtection="0">
      <alignment horizontal="right" vertical="center"/>
    </xf>
    <xf numFmtId="4" fontId="44" fillId="23" borderId="27" applyNumberFormat="0" applyProtection="0">
      <alignment horizontal="right" vertical="center"/>
    </xf>
    <xf numFmtId="4" fontId="44" fillId="24" borderId="27" applyNumberFormat="0" applyProtection="0">
      <alignment horizontal="right" vertical="center"/>
    </xf>
    <xf numFmtId="4" fontId="44" fillId="25" borderId="27" applyNumberFormat="0" applyProtection="0">
      <alignment horizontal="right" vertical="center"/>
    </xf>
    <xf numFmtId="4" fontId="44" fillId="26" borderId="27" applyNumberFormat="0" applyProtection="0">
      <alignment horizontal="right" vertical="center"/>
    </xf>
    <xf numFmtId="4" fontId="44" fillId="27" borderId="27" applyNumberFormat="0" applyProtection="0">
      <alignment horizontal="right" vertical="center"/>
    </xf>
    <xf numFmtId="4" fontId="44" fillId="28" borderId="27" applyNumberFormat="0" applyProtection="0">
      <alignment horizontal="right" vertical="center"/>
    </xf>
    <xf numFmtId="4" fontId="44" fillId="29" borderId="27" applyNumberFormat="0" applyProtection="0">
      <alignment horizontal="right" vertical="center"/>
    </xf>
    <xf numFmtId="4" fontId="46" fillId="30" borderId="27" applyNumberFormat="0" applyProtection="0">
      <alignment horizontal="left" vertical="center" indent="1"/>
    </xf>
    <xf numFmtId="4" fontId="44" fillId="31" borderId="28" applyNumberFormat="0" applyProtection="0">
      <alignment horizontal="left" vertical="center" indent="1"/>
    </xf>
    <xf numFmtId="4" fontId="47" fillId="32" borderId="0" applyNumberFormat="0" applyProtection="0">
      <alignment horizontal="left" vertical="center" indent="1"/>
    </xf>
    <xf numFmtId="0" fontId="26" fillId="20" borderId="27" applyNumberFormat="0" applyProtection="0">
      <alignment horizontal="left" vertical="center" indent="1"/>
    </xf>
    <xf numFmtId="4" fontId="48" fillId="31" borderId="27" applyNumberFormat="0" applyProtection="0">
      <alignment horizontal="left" vertical="center" indent="1"/>
    </xf>
    <xf numFmtId="4" fontId="48" fillId="33" borderId="27" applyNumberFormat="0" applyProtection="0">
      <alignment horizontal="left" vertical="center" indent="1"/>
    </xf>
    <xf numFmtId="0" fontId="26" fillId="33" borderId="27" applyNumberFormat="0" applyProtection="0">
      <alignment horizontal="left" vertical="center" indent="1"/>
    </xf>
    <xf numFmtId="0" fontId="26" fillId="33" borderId="27" applyNumberFormat="0" applyProtection="0">
      <alignment horizontal="left" vertical="center" indent="1"/>
    </xf>
    <xf numFmtId="0" fontId="26" fillId="34" borderId="27" applyNumberFormat="0" applyProtection="0">
      <alignment horizontal="left" vertical="center" indent="1"/>
    </xf>
    <xf numFmtId="0" fontId="26" fillId="34" borderId="27" applyNumberFormat="0" applyProtection="0">
      <alignment horizontal="left" vertical="center" indent="1"/>
    </xf>
    <xf numFmtId="0" fontId="26" fillId="4" borderId="27" applyNumberFormat="0" applyProtection="0">
      <alignment horizontal="left" vertical="center" indent="1"/>
    </xf>
    <xf numFmtId="0" fontId="26" fillId="4" borderId="27" applyNumberFormat="0" applyProtection="0">
      <alignment horizontal="left" vertical="center" indent="1"/>
    </xf>
    <xf numFmtId="0" fontId="26" fillId="20" borderId="27" applyNumberFormat="0" applyProtection="0">
      <alignment horizontal="left" vertical="center" indent="1"/>
    </xf>
    <xf numFmtId="0" fontId="26" fillId="20" borderId="27" applyNumberFormat="0" applyProtection="0">
      <alignment horizontal="left" vertical="center" indent="1"/>
    </xf>
    <xf numFmtId="0" fontId="2" fillId="0" borderId="0"/>
    <xf numFmtId="4" fontId="44" fillId="35" borderId="27" applyNumberFormat="0" applyProtection="0">
      <alignment vertical="center"/>
    </xf>
    <xf numFmtId="4" fontId="45" fillId="35" borderId="27" applyNumberFormat="0" applyProtection="0">
      <alignment vertical="center"/>
    </xf>
    <xf numFmtId="4" fontId="44" fillId="35" borderId="27" applyNumberFormat="0" applyProtection="0">
      <alignment horizontal="left" vertical="center" indent="1"/>
    </xf>
    <xf numFmtId="4" fontId="44" fillId="35" borderId="27" applyNumberFormat="0" applyProtection="0">
      <alignment horizontal="left" vertical="center" indent="1"/>
    </xf>
    <xf numFmtId="4" fontId="44" fillId="31" borderId="27" applyNumberFormat="0" applyProtection="0">
      <alignment horizontal="right" vertical="center"/>
    </xf>
    <xf numFmtId="4" fontId="45" fillId="31" borderId="27" applyNumberFormat="0" applyProtection="0">
      <alignment horizontal="right" vertical="center"/>
    </xf>
    <xf numFmtId="0" fontId="26" fillId="20" borderId="27" applyNumberFormat="0" applyProtection="0">
      <alignment horizontal="left" vertical="center" indent="1"/>
    </xf>
    <xf numFmtId="0" fontId="26" fillId="20" borderId="27" applyNumberFormat="0" applyProtection="0">
      <alignment horizontal="left" vertical="center" indent="1"/>
    </xf>
    <xf numFmtId="0" fontId="49" fillId="0" borderId="0"/>
    <xf numFmtId="4" fontId="50" fillId="31" borderId="27" applyNumberFormat="0" applyProtection="0">
      <alignment horizontal="right" vertical="center"/>
    </xf>
    <xf numFmtId="171" fontId="51" fillId="36" borderId="0">
      <alignment horizontal="right" vertical="top"/>
    </xf>
    <xf numFmtId="0" fontId="27" fillId="0" borderId="29" applyNumberFormat="0" applyFont="0" applyFill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40" borderId="0" applyNumberFormat="0" applyBorder="0" applyAlignment="0" applyProtection="0"/>
    <xf numFmtId="172" fontId="25" fillId="0" borderId="26">
      <protection locked="0"/>
    </xf>
    <xf numFmtId="0" fontId="52" fillId="10" borderId="30" applyNumberFormat="0" applyAlignment="0" applyProtection="0"/>
    <xf numFmtId="0" fontId="53" fillId="41" borderId="27" applyNumberFormat="0" applyAlignment="0" applyProtection="0"/>
    <xf numFmtId="0" fontId="54" fillId="41" borderId="30" applyNumberFormat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56" fillId="0" borderId="31" applyNumberFormat="0" applyFill="0" applyAlignment="0" applyProtection="0"/>
    <xf numFmtId="0" fontId="57" fillId="0" borderId="32" applyNumberFormat="0" applyFill="0" applyAlignment="0" applyProtection="0"/>
    <xf numFmtId="0" fontId="58" fillId="0" borderId="33" applyNumberFormat="0" applyFill="0" applyAlignment="0" applyProtection="0"/>
    <xf numFmtId="0" fontId="58" fillId="0" borderId="0" applyNumberFormat="0" applyFill="0" applyBorder="0" applyAlignment="0" applyProtection="0"/>
    <xf numFmtId="172" fontId="28" fillId="19" borderId="26"/>
    <xf numFmtId="49" fontId="59" fillId="0" borderId="0" applyBorder="0">
      <alignment vertical="center"/>
    </xf>
    <xf numFmtId="0" fontId="60" fillId="0" borderId="34" applyNumberFormat="0" applyFill="0" applyAlignment="0" applyProtection="0"/>
    <xf numFmtId="3" fontId="28" fillId="0" borderId="19" applyBorder="0">
      <alignment vertical="center"/>
    </xf>
    <xf numFmtId="0" fontId="61" fillId="42" borderId="35" applyNumberFormat="0" applyAlignment="0" applyProtection="0"/>
    <xf numFmtId="184" fontId="62" fillId="0" borderId="19">
      <alignment horizontal="center" vertical="center" wrapText="1"/>
    </xf>
    <xf numFmtId="0" fontId="63" fillId="0" borderId="0">
      <alignment horizontal="center" vertical="top" wrapText="1"/>
    </xf>
    <xf numFmtId="0" fontId="64" fillId="0" borderId="0">
      <alignment horizontal="center" vertical="center" wrapText="1"/>
    </xf>
    <xf numFmtId="0" fontId="41" fillId="2" borderId="0" applyFill="0">
      <alignment wrapText="1"/>
    </xf>
    <xf numFmtId="0" fontId="65" fillId="0" borderId="0" applyNumberFormat="0" applyFill="0" applyBorder="0" applyAlignment="0" applyProtection="0"/>
    <xf numFmtId="0" fontId="66" fillId="43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9" fillId="0" borderId="0" applyBorder="0">
      <alignment vertical="top"/>
    </xf>
    <xf numFmtId="0" fontId="1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7" fillId="0" borderId="0"/>
    <xf numFmtId="0" fontId="2" fillId="0" borderId="0"/>
    <xf numFmtId="0" fontId="68" fillId="6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84" fontId="69" fillId="3" borderId="36" applyNumberFormat="0" applyBorder="0" applyAlignment="0">
      <alignment vertical="center"/>
      <protection locked="0"/>
    </xf>
    <xf numFmtId="0" fontId="70" fillId="0" borderId="0" applyNumberFormat="0" applyFill="0" applyBorder="0" applyAlignment="0" applyProtection="0"/>
    <xf numFmtId="0" fontId="2" fillId="44" borderId="3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1" fillId="0" borderId="38" applyNumberFormat="0" applyFill="0" applyAlignment="0" applyProtection="0"/>
    <xf numFmtId="0" fontId="16" fillId="0" borderId="0"/>
    <xf numFmtId="176" fontId="17" fillId="0" borderId="0">
      <alignment vertical="top"/>
    </xf>
    <xf numFmtId="171" fontId="17" fillId="0" borderId="0">
      <alignment vertical="top"/>
    </xf>
    <xf numFmtId="3" fontId="72" fillId="0" borderId="0"/>
    <xf numFmtId="0" fontId="73" fillId="0" borderId="0" applyNumberFormat="0" applyFill="0" applyBorder="0" applyAlignment="0" applyProtection="0"/>
    <xf numFmtId="49" fontId="41" fillId="0" borderId="0">
      <alignment horizontal="center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" fontId="9" fillId="2" borderId="0" applyBorder="0">
      <alignment horizontal="right"/>
    </xf>
    <xf numFmtId="4" fontId="9" fillId="2" borderId="0" applyFont="0" applyBorder="0">
      <alignment horizontal="right"/>
    </xf>
    <xf numFmtId="4" fontId="9" fillId="2" borderId="0" applyBorder="0">
      <alignment horizontal="right"/>
    </xf>
    <xf numFmtId="4" fontId="9" fillId="2" borderId="2" applyBorder="0">
      <alignment horizontal="right"/>
    </xf>
    <xf numFmtId="4" fontId="9" fillId="2" borderId="19" applyFont="0" applyBorder="0">
      <alignment horizontal="right"/>
    </xf>
    <xf numFmtId="0" fontId="74" fillId="7" borderId="0" applyNumberFormat="0" applyBorder="0" applyAlignment="0" applyProtection="0"/>
    <xf numFmtId="185" fontId="2" fillId="0" borderId="19" applyFont="0" applyFill="0" applyBorder="0" applyProtection="0">
      <alignment horizontal="center" vertical="center"/>
    </xf>
    <xf numFmtId="164" fontId="20" fillId="0" borderId="0">
      <protection locked="0"/>
    </xf>
    <xf numFmtId="0" fontId="25" fillId="0" borderId="19" applyBorder="0">
      <alignment horizontal="center" vertical="center" wrapText="1"/>
    </xf>
  </cellStyleXfs>
  <cellXfs count="161">
    <xf numFmtId="0" fontId="0" fillId="0" borderId="0" xfId="0"/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Protection="1">
      <protection locked="0"/>
    </xf>
    <xf numFmtId="0" fontId="8" fillId="0" borderId="7" xfId="3" applyFont="1" applyFill="1" applyBorder="1" applyProtection="1">
      <alignment horizontal="center" vertical="center" wrapText="1"/>
      <protection locked="0"/>
    </xf>
    <xf numFmtId="0" fontId="8" fillId="0" borderId="9" xfId="3" applyFont="1" applyFill="1" applyBorder="1" applyProtection="1">
      <alignment horizontal="center" vertical="center" wrapText="1"/>
      <protection locked="0"/>
    </xf>
    <xf numFmtId="0" fontId="8" fillId="0" borderId="10" xfId="3" applyFont="1" applyFill="1" applyBorder="1" applyProtection="1">
      <alignment horizontal="center" vertical="center" wrapText="1"/>
      <protection locked="0"/>
    </xf>
    <xf numFmtId="0" fontId="3" fillId="0" borderId="11" xfId="3" applyFont="1" applyFill="1" applyBorder="1" applyProtection="1">
      <alignment horizontal="center" vertical="center" wrapText="1"/>
      <protection locked="0"/>
    </xf>
    <xf numFmtId="0" fontId="3" fillId="0" borderId="12" xfId="3" applyFont="1" applyFill="1" applyBorder="1" applyAlignment="1" applyProtection="1">
      <alignment horizontal="center" vertical="center" wrapText="1"/>
      <protection locked="0"/>
    </xf>
    <xf numFmtId="0" fontId="3" fillId="0" borderId="13" xfId="3" applyFont="1" applyFill="1" applyBorder="1" applyProtection="1">
      <alignment horizontal="center" vertical="center" wrapText="1"/>
      <protection locked="0"/>
    </xf>
    <xf numFmtId="0" fontId="3" fillId="0" borderId="14" xfId="3" applyFont="1" applyFill="1" applyBorder="1" applyProtection="1">
      <alignment horizontal="center" vertical="center" wrapText="1"/>
      <protection locked="0"/>
    </xf>
    <xf numFmtId="0" fontId="4" fillId="0" borderId="2" xfId="0" applyFont="1" applyFill="1" applyBorder="1" applyProtection="1">
      <protection locked="0"/>
    </xf>
    <xf numFmtId="0" fontId="4" fillId="0" borderId="3" xfId="0" applyFont="1" applyFill="1" applyBorder="1" applyAlignment="1" applyProtection="1">
      <alignment vertical="top" wrapText="1"/>
      <protection locked="0"/>
    </xf>
    <xf numFmtId="166" fontId="4" fillId="2" borderId="2" xfId="4" applyNumberFormat="1" applyFont="1" applyFill="1" applyBorder="1" applyProtection="1">
      <alignment horizontal="right"/>
    </xf>
    <xf numFmtId="166" fontId="4" fillId="2" borderId="15" xfId="4" applyNumberFormat="1" applyFont="1" applyFill="1" applyBorder="1" applyProtection="1">
      <alignment horizontal="right"/>
    </xf>
    <xf numFmtId="166" fontId="4" fillId="2" borderId="16" xfId="4" applyNumberFormat="1" applyFont="1" applyFill="1" applyBorder="1" applyProtection="1">
      <alignment horizontal="right"/>
    </xf>
    <xf numFmtId="0" fontId="4" fillId="0" borderId="17" xfId="0" applyFont="1" applyFill="1" applyBorder="1" applyProtection="1">
      <protection locked="0"/>
    </xf>
    <xf numFmtId="0" fontId="4" fillId="0" borderId="18" xfId="0" applyFont="1" applyFill="1" applyBorder="1" applyAlignment="1" applyProtection="1">
      <alignment vertical="top" wrapText="1"/>
      <protection locked="0"/>
    </xf>
    <xf numFmtId="166" fontId="4" fillId="0" borderId="17" xfId="0" applyNumberFormat="1" applyFont="1" applyFill="1" applyBorder="1" applyAlignment="1" applyProtection="1">
      <alignment horizontal="center"/>
      <protection locked="0"/>
    </xf>
    <xf numFmtId="166" fontId="4" fillId="0" borderId="19" xfId="4" applyNumberFormat="1" applyFont="1" applyFill="1" applyBorder="1" applyAlignment="1" applyProtection="1">
      <alignment horizontal="center"/>
      <protection locked="0"/>
    </xf>
    <xf numFmtId="166" fontId="4" fillId="2" borderId="19" xfId="4" applyNumberFormat="1" applyFont="1" applyFill="1" applyBorder="1" applyProtection="1">
      <alignment horizontal="right"/>
    </xf>
    <xf numFmtId="166" fontId="4" fillId="2" borderId="20" xfId="4" applyNumberFormat="1" applyFont="1" applyFill="1" applyBorder="1" applyProtection="1">
      <alignment horizontal="right"/>
    </xf>
    <xf numFmtId="166" fontId="4" fillId="0" borderId="19" xfId="0" applyNumberFormat="1" applyFont="1" applyFill="1" applyBorder="1" applyAlignment="1" applyProtection="1">
      <alignment horizontal="center"/>
      <protection locked="0"/>
    </xf>
    <xf numFmtId="166" fontId="4" fillId="0" borderId="20" xfId="0" applyNumberFormat="1" applyFont="1" applyFill="1" applyBorder="1" applyAlignment="1" applyProtection="1">
      <alignment horizontal="center"/>
      <protection locked="0"/>
    </xf>
    <xf numFmtId="166" fontId="4" fillId="0" borderId="19" xfId="5" applyNumberFormat="1" applyFont="1" applyFill="1" applyBorder="1" applyAlignment="1" applyProtection="1">
      <alignment horizontal="center"/>
      <protection locked="0"/>
    </xf>
    <xf numFmtId="166" fontId="4" fillId="3" borderId="19" xfId="5" applyNumberFormat="1" applyFont="1" applyFill="1" applyBorder="1" applyProtection="1">
      <alignment horizontal="right"/>
      <protection locked="0"/>
    </xf>
    <xf numFmtId="166" fontId="4" fillId="2" borderId="19" xfId="5" applyNumberFormat="1" applyFont="1" applyFill="1" applyBorder="1" applyProtection="1">
      <alignment horizontal="right"/>
    </xf>
    <xf numFmtId="166" fontId="4" fillId="3" borderId="20" xfId="5" applyNumberFormat="1" applyFont="1" applyFill="1" applyBorder="1" applyProtection="1">
      <alignment horizontal="right"/>
      <protection locked="0"/>
    </xf>
    <xf numFmtId="166" fontId="4" fillId="2" borderId="20" xfId="5" applyNumberFormat="1" applyFont="1" applyFill="1" applyBorder="1" applyProtection="1">
      <alignment horizontal="right"/>
    </xf>
    <xf numFmtId="166" fontId="4" fillId="2" borderId="17" xfId="4" applyNumberFormat="1" applyFont="1" applyFill="1" applyBorder="1" applyProtection="1">
      <alignment horizontal="right"/>
    </xf>
    <xf numFmtId="166" fontId="4" fillId="3" borderId="19" xfId="5" applyNumberFormat="1" applyFont="1" applyFill="1" applyBorder="1" applyAlignment="1" applyProtection="1">
      <alignment horizontal="center"/>
      <protection locked="0"/>
    </xf>
    <xf numFmtId="166" fontId="10" fillId="3" borderId="19" xfId="5" applyNumberFormat="1" applyFont="1" applyFill="1" applyBorder="1" applyProtection="1">
      <alignment horizontal="right"/>
      <protection locked="0"/>
    </xf>
    <xf numFmtId="166" fontId="4" fillId="3" borderId="19" xfId="4" applyNumberFormat="1" applyFont="1" applyFill="1" applyBorder="1" applyProtection="1">
      <alignment horizontal="right"/>
      <protection locked="0"/>
    </xf>
    <xf numFmtId="166" fontId="4" fillId="3" borderId="20" xfId="4" applyNumberFormat="1" applyFont="1" applyFill="1" applyBorder="1" applyProtection="1">
      <alignment horizontal="right"/>
      <protection locked="0"/>
    </xf>
    <xf numFmtId="166" fontId="4" fillId="3" borderId="19" xfId="5" applyNumberFormat="1" applyFont="1" applyBorder="1" applyProtection="1">
      <alignment horizontal="right"/>
      <protection locked="0"/>
    </xf>
    <xf numFmtId="166" fontId="4" fillId="3" borderId="20" xfId="5" applyNumberFormat="1" applyFont="1" applyBorder="1" applyProtection="1">
      <alignment horizontal="right"/>
      <protection locked="0"/>
    </xf>
    <xf numFmtId="14" fontId="4" fillId="0" borderId="17" xfId="0" applyNumberFormat="1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21" xfId="0" applyFont="1" applyFill="1" applyBorder="1" applyAlignment="1" applyProtection="1">
      <alignment vertical="top" wrapText="1"/>
      <protection locked="0"/>
    </xf>
    <xf numFmtId="166" fontId="4" fillId="2" borderId="7" xfId="4" applyNumberFormat="1" applyFont="1" applyFill="1" applyBorder="1" applyProtection="1">
      <alignment horizontal="right"/>
    </xf>
    <xf numFmtId="166" fontId="4" fillId="3" borderId="9" xfId="5" applyNumberFormat="1" applyFont="1" applyFill="1" applyBorder="1" applyProtection="1">
      <alignment horizontal="right"/>
      <protection locked="0"/>
    </xf>
    <xf numFmtId="166" fontId="4" fillId="3" borderId="10" xfId="5" applyNumberFormat="1" applyFont="1" applyFill="1" applyBorder="1" applyProtection="1">
      <alignment horizontal="right"/>
      <protection locked="0"/>
    </xf>
    <xf numFmtId="0" fontId="4" fillId="0" borderId="11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166" fontId="4" fillId="0" borderId="11" xfId="4" applyNumberFormat="1" applyFont="1" applyFill="1" applyBorder="1" applyProtection="1">
      <alignment horizontal="right"/>
    </xf>
    <xf numFmtId="166" fontId="3" fillId="0" borderId="13" xfId="1" applyNumberFormat="1" applyFont="1" applyFill="1" applyBorder="1" applyAlignment="1" applyProtection="1">
      <alignment vertical="top"/>
    </xf>
    <xf numFmtId="166" fontId="3" fillId="0" borderId="14" xfId="1" applyNumberFormat="1" applyFont="1" applyFill="1" applyBorder="1" applyAlignment="1" applyProtection="1">
      <alignment vertical="top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167" fontId="4" fillId="0" borderId="0" xfId="4" applyNumberFormat="1" applyFont="1" applyFill="1" applyBorder="1" applyProtection="1">
      <alignment horizontal="right"/>
      <protection locked="0"/>
    </xf>
    <xf numFmtId="167" fontId="4" fillId="0" borderId="0" xfId="5" applyNumberFormat="1" applyFont="1" applyFill="1" applyBorder="1" applyProtection="1">
      <alignment horizontal="right"/>
      <protection locked="0"/>
    </xf>
    <xf numFmtId="0" fontId="8" fillId="0" borderId="0" xfId="0" applyFont="1" applyFill="1" applyAlignment="1" applyProtection="1"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 applyProtection="1">
      <alignment wrapText="1"/>
      <protection locked="0"/>
    </xf>
    <xf numFmtId="0" fontId="8" fillId="0" borderId="15" xfId="3" applyFont="1" applyFill="1" applyBorder="1" applyProtection="1">
      <alignment horizontal="center" vertical="center" wrapText="1"/>
      <protection locked="0"/>
    </xf>
    <xf numFmtId="0" fontId="8" fillId="0" borderId="16" xfId="3" applyFont="1" applyFill="1" applyBorder="1" applyProtection="1">
      <alignment horizontal="center" vertical="center" wrapText="1"/>
      <protection locked="0"/>
    </xf>
    <xf numFmtId="0" fontId="4" fillId="0" borderId="19" xfId="0" applyFont="1" applyFill="1" applyBorder="1" applyProtection="1">
      <protection locked="0"/>
    </xf>
    <xf numFmtId="168" fontId="4" fillId="2" borderId="19" xfId="0" applyNumberFormat="1" applyFont="1" applyFill="1" applyBorder="1" applyProtection="1">
      <protection locked="0"/>
    </xf>
    <xf numFmtId="168" fontId="4" fillId="3" borderId="19" xfId="0" applyNumberFormat="1" applyFont="1" applyFill="1" applyBorder="1" applyProtection="1">
      <protection locked="0"/>
    </xf>
    <xf numFmtId="168" fontId="4" fillId="3" borderId="20" xfId="0" applyNumberFormat="1" applyFont="1" applyFill="1" applyBorder="1" applyProtection="1">
      <protection locked="0"/>
    </xf>
    <xf numFmtId="168" fontId="12" fillId="4" borderId="0" xfId="6" applyNumberFormat="1" applyFont="1" applyFill="1" applyBorder="1" applyAlignment="1" applyProtection="1">
      <alignment horizontal="center"/>
      <protection locked="0"/>
    </xf>
    <xf numFmtId="168" fontId="12" fillId="4" borderId="23" xfId="6" applyNumberFormat="1" applyFont="1" applyFill="1" applyBorder="1" applyAlignment="1" applyProtection="1">
      <alignment horizontal="center"/>
      <protection locked="0"/>
    </xf>
    <xf numFmtId="0" fontId="4" fillId="0" borderId="11" xfId="6" applyFont="1" applyFill="1" applyBorder="1" applyAlignment="1" applyProtection="1">
      <alignment horizontal="center"/>
      <protection locked="0"/>
    </xf>
    <xf numFmtId="0" fontId="4" fillId="0" borderId="13" xfId="6" applyFont="1" applyFill="1" applyBorder="1" applyAlignment="1" applyProtection="1">
      <alignment horizontal="left"/>
      <protection locked="0"/>
    </xf>
    <xf numFmtId="168" fontId="4" fillId="2" borderId="13" xfId="6" applyNumberFormat="1" applyFont="1" applyFill="1" applyBorder="1" applyAlignment="1" applyProtection="1">
      <alignment horizontal="right"/>
      <protection locked="0"/>
    </xf>
    <xf numFmtId="168" fontId="4" fillId="2" borderId="14" xfId="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Protection="1">
      <protection locked="0"/>
    </xf>
    <xf numFmtId="0" fontId="4" fillId="0" borderId="19" xfId="0" applyFont="1" applyFill="1" applyBorder="1" applyAlignment="1" applyProtection="1">
      <alignment wrapText="1"/>
      <protection locked="0"/>
    </xf>
    <xf numFmtId="0" fontId="3" fillId="0" borderId="17" xfId="0" applyFont="1" applyFill="1" applyBorder="1" applyProtection="1">
      <protection locked="0"/>
    </xf>
    <xf numFmtId="0" fontId="3" fillId="0" borderId="19" xfId="0" applyFont="1" applyFill="1" applyBorder="1" applyProtection="1">
      <protection locked="0"/>
    </xf>
    <xf numFmtId="168" fontId="4" fillId="2" borderId="13" xfId="0" applyNumberFormat="1" applyFont="1" applyFill="1" applyBorder="1" applyAlignment="1" applyProtection="1">
      <protection locked="0"/>
    </xf>
    <xf numFmtId="168" fontId="4" fillId="2" borderId="14" xfId="0" applyNumberFormat="1" applyFont="1" applyFill="1" applyBorder="1" applyAlignment="1" applyProtection="1"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15" xfId="3" applyFont="1" applyFill="1" applyBorder="1" applyProtection="1">
      <alignment horizontal="center" vertical="center" wrapText="1"/>
      <protection locked="0"/>
    </xf>
    <xf numFmtId="0" fontId="13" fillId="0" borderId="16" xfId="3" applyFont="1" applyFill="1" applyBorder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wrapText="1"/>
      <protection locked="0"/>
    </xf>
    <xf numFmtId="168" fontId="4" fillId="2" borderId="19" xfId="0" applyNumberFormat="1" applyFont="1" applyFill="1" applyBorder="1" applyProtection="1"/>
    <xf numFmtId="168" fontId="11" fillId="4" borderId="0" xfId="6" applyNumberFormat="1" applyFill="1" applyBorder="1" applyAlignment="1" applyProtection="1">
      <alignment horizontal="center"/>
      <protection locked="0"/>
    </xf>
    <xf numFmtId="0" fontId="4" fillId="0" borderId="11" xfId="6" applyFont="1" applyFill="1" applyBorder="1" applyAlignment="1" applyProtection="1">
      <alignment horizontal="center" wrapText="1"/>
      <protection locked="0"/>
    </xf>
    <xf numFmtId="0" fontId="4" fillId="0" borderId="13" xfId="6" applyFont="1" applyFill="1" applyBorder="1" applyAlignment="1" applyProtection="1">
      <alignment horizontal="left" wrapText="1"/>
      <protection locked="0"/>
    </xf>
    <xf numFmtId="168" fontId="4" fillId="2" borderId="13" xfId="0" applyNumberFormat="1" applyFont="1" applyFill="1" applyBorder="1" applyProtection="1"/>
    <xf numFmtId="0" fontId="14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11" xfId="3" applyFont="1" applyBorder="1" applyProtection="1">
      <alignment horizontal="center" vertical="center" wrapText="1"/>
      <protection locked="0"/>
    </xf>
    <xf numFmtId="0" fontId="3" fillId="0" borderId="12" xfId="3" applyFont="1" applyBorder="1" applyAlignment="1" applyProtection="1">
      <alignment horizontal="center" vertical="center" wrapText="1"/>
      <protection locked="0"/>
    </xf>
    <xf numFmtId="0" fontId="3" fillId="0" borderId="13" xfId="3" applyFont="1" applyBorder="1" applyProtection="1">
      <alignment horizontal="center" vertical="center" wrapText="1"/>
      <protection locked="0"/>
    </xf>
    <xf numFmtId="0" fontId="3" fillId="0" borderId="14" xfId="3" applyFont="1" applyBorder="1" applyProtection="1">
      <alignment horizontal="center" vertical="center" wrapText="1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166" fontId="4" fillId="2" borderId="2" xfId="4" applyNumberFormat="1" applyFont="1" applyBorder="1" applyProtection="1">
      <alignment horizontal="right"/>
    </xf>
    <xf numFmtId="166" fontId="4" fillId="2" borderId="15" xfId="4" applyNumberFormat="1" applyFont="1" applyBorder="1" applyProtection="1">
      <alignment horizontal="right"/>
    </xf>
    <xf numFmtId="166" fontId="4" fillId="2" borderId="16" xfId="4" applyNumberFormat="1" applyFont="1" applyBorder="1" applyProtection="1">
      <alignment horizontal="right"/>
    </xf>
    <xf numFmtId="0" fontId="4" fillId="0" borderId="17" xfId="0" applyFont="1" applyBorder="1" applyProtection="1">
      <protection locked="0"/>
    </xf>
    <xf numFmtId="0" fontId="4" fillId="0" borderId="18" xfId="0" applyFont="1" applyBorder="1" applyAlignment="1" applyProtection="1">
      <alignment vertical="top" wrapText="1"/>
      <protection locked="0"/>
    </xf>
    <xf numFmtId="166" fontId="4" fillId="2" borderId="19" xfId="4" applyNumberFormat="1" applyFont="1" applyBorder="1" applyProtection="1">
      <alignment horizontal="right"/>
    </xf>
    <xf numFmtId="166" fontId="4" fillId="2" borderId="20" xfId="4" applyNumberFormat="1" applyFont="1" applyBorder="1" applyProtection="1">
      <alignment horizontal="right"/>
    </xf>
    <xf numFmtId="166" fontId="4" fillId="0" borderId="19" xfId="0" applyNumberFormat="1" applyFont="1" applyBorder="1" applyAlignment="1" applyProtection="1">
      <alignment horizontal="center"/>
      <protection locked="0"/>
    </xf>
    <xf numFmtId="166" fontId="4" fillId="0" borderId="20" xfId="0" applyNumberFormat="1" applyFont="1" applyBorder="1" applyAlignment="1" applyProtection="1">
      <alignment horizontal="center"/>
      <protection locked="0"/>
    </xf>
    <xf numFmtId="166" fontId="4" fillId="2" borderId="17" xfId="4" applyNumberFormat="1" applyFont="1" applyBorder="1" applyProtection="1">
      <alignment horizontal="right"/>
    </xf>
    <xf numFmtId="0" fontId="4" fillId="0" borderId="7" xfId="0" applyFont="1" applyBorder="1" applyProtection="1">
      <protection locked="0"/>
    </xf>
    <xf numFmtId="0" fontId="4" fillId="0" borderId="21" xfId="0" applyFont="1" applyBorder="1" applyAlignment="1" applyProtection="1">
      <alignment vertical="top" wrapText="1"/>
      <protection locked="0"/>
    </xf>
    <xf numFmtId="166" fontId="4" fillId="2" borderId="7" xfId="4" applyNumberFormat="1" applyFont="1" applyBorder="1" applyProtection="1">
      <alignment horizontal="right"/>
    </xf>
    <xf numFmtId="166" fontId="4" fillId="3" borderId="9" xfId="5" applyNumberFormat="1" applyFont="1" applyBorder="1" applyProtection="1">
      <alignment horizontal="right"/>
      <protection locked="0"/>
    </xf>
    <xf numFmtId="166" fontId="4" fillId="3" borderId="10" xfId="5" applyNumberFormat="1" applyFont="1" applyBorder="1" applyProtection="1">
      <alignment horizontal="right"/>
      <protection locked="0"/>
    </xf>
    <xf numFmtId="0" fontId="4" fillId="0" borderId="11" xfId="0" applyFont="1" applyBorder="1" applyProtection="1">
      <protection locked="0"/>
    </xf>
    <xf numFmtId="0" fontId="4" fillId="0" borderId="12" xfId="0" applyFont="1" applyBorder="1" applyProtection="1">
      <protection locked="0"/>
    </xf>
    <xf numFmtId="166" fontId="4" fillId="0" borderId="11" xfId="0" applyNumberFormat="1" applyFont="1" applyBorder="1" applyProtection="1"/>
    <xf numFmtId="166" fontId="3" fillId="0" borderId="13" xfId="1" applyNumberFormat="1" applyFont="1" applyBorder="1" applyAlignment="1" applyProtection="1">
      <alignment vertical="top"/>
    </xf>
    <xf numFmtId="166" fontId="3" fillId="0" borderId="14" xfId="1" applyNumberFormat="1" applyFont="1" applyBorder="1" applyAlignment="1" applyProtection="1">
      <alignment vertical="top"/>
    </xf>
    <xf numFmtId="49" fontId="4" fillId="0" borderId="0" xfId="0" applyNumberFormat="1" applyFont="1" applyAlignment="1" applyProtection="1">
      <alignment wrapText="1"/>
      <protection locked="0"/>
    </xf>
    <xf numFmtId="0" fontId="8" fillId="0" borderId="0" xfId="0" applyFont="1" applyProtection="1"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wrapText="1"/>
      <protection locked="0"/>
    </xf>
    <xf numFmtId="0" fontId="8" fillId="0" borderId="15" xfId="3" applyFont="1" applyBorder="1" applyProtection="1">
      <alignment horizontal="center" vertical="center" wrapText="1"/>
      <protection locked="0"/>
    </xf>
    <xf numFmtId="0" fontId="8" fillId="0" borderId="16" xfId="3" applyFont="1" applyBorder="1" applyProtection="1">
      <alignment horizontal="center" vertical="center" wrapText="1"/>
      <protection locked="0"/>
    </xf>
    <xf numFmtId="0" fontId="4" fillId="0" borderId="19" xfId="0" applyFont="1" applyBorder="1" applyProtection="1">
      <protection locked="0"/>
    </xf>
    <xf numFmtId="0" fontId="4" fillId="4" borderId="22" xfId="0" applyFont="1" applyFill="1" applyBorder="1" applyProtection="1">
      <protection locked="0"/>
    </xf>
    <xf numFmtId="0" fontId="12" fillId="4" borderId="0" xfId="6" applyFont="1" applyFill="1" applyBorder="1" applyAlignment="1" applyProtection="1">
      <alignment horizontal="center"/>
      <protection locked="0"/>
    </xf>
    <xf numFmtId="168" fontId="4" fillId="4" borderId="0" xfId="0" applyNumberFormat="1" applyFont="1" applyFill="1" applyBorder="1" applyProtection="1">
      <protection locked="0"/>
    </xf>
    <xf numFmtId="168" fontId="4" fillId="4" borderId="23" xfId="0" applyNumberFormat="1" applyFont="1" applyFill="1" applyBorder="1" applyProtection="1">
      <protection locked="0"/>
    </xf>
    <xf numFmtId="0" fontId="4" fillId="0" borderId="19" xfId="0" applyFont="1" applyBorder="1" applyAlignment="1" applyProtection="1">
      <alignment wrapText="1"/>
      <protection locked="0"/>
    </xf>
    <xf numFmtId="0" fontId="3" fillId="0" borderId="17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3" fillId="4" borderId="22" xfId="0" applyFont="1" applyFill="1" applyBorder="1" applyProtection="1">
      <protection locked="0"/>
    </xf>
    <xf numFmtId="168" fontId="4" fillId="2" borderId="13" xfId="0" applyNumberFormat="1" applyFont="1" applyFill="1" applyBorder="1" applyProtection="1">
      <protection locked="0"/>
    </xf>
    <xf numFmtId="168" fontId="4" fillId="2" borderId="14" xfId="0" applyNumberFormat="1" applyFont="1" applyFill="1" applyBorder="1" applyProtection="1"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13" fillId="0" borderId="15" xfId="3" applyFont="1" applyBorder="1" applyProtection="1">
      <alignment horizontal="center" vertical="center" wrapText="1"/>
      <protection locked="0"/>
    </xf>
    <xf numFmtId="0" fontId="13" fillId="0" borderId="16" xfId="3" applyFont="1" applyBorder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5" fillId="0" borderId="0" xfId="0" applyFont="1" applyProtection="1">
      <protection locked="0"/>
    </xf>
    <xf numFmtId="1" fontId="4" fillId="0" borderId="0" xfId="0" applyNumberFormat="1" applyFont="1" applyProtection="1">
      <protection locked="0"/>
    </xf>
    <xf numFmtId="1" fontId="4" fillId="45" borderId="0" xfId="0" applyNumberFormat="1" applyFont="1" applyFill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8" fillId="0" borderId="4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6" xfId="3" applyFont="1" applyFill="1" applyBorder="1" applyAlignment="1" applyProtection="1">
      <alignment horizontal="center" vertical="center" wrapText="1"/>
      <protection locked="0"/>
    </xf>
    <xf numFmtId="0" fontId="12" fillId="4" borderId="22" xfId="6" applyFont="1" applyFill="1" applyBorder="1" applyAlignment="1" applyProtection="1">
      <alignment horizontal="center"/>
      <protection locked="0"/>
    </xf>
    <xf numFmtId="0" fontId="12" fillId="4" borderId="0" xfId="6" applyFont="1" applyFill="1" applyBorder="1" applyAlignment="1" applyProtection="1">
      <alignment horizontal="center"/>
      <protection locked="0"/>
    </xf>
    <xf numFmtId="0" fontId="11" fillId="4" borderId="0" xfId="6" applyFill="1" applyBorder="1" applyAlignment="1" applyProtection="1">
      <alignment horizontal="center" wrapText="1"/>
      <protection locked="0"/>
    </xf>
    <xf numFmtId="0" fontId="8" fillId="0" borderId="2" xfId="3" applyFont="1" applyFill="1" applyBorder="1" applyProtection="1">
      <alignment horizontal="center" vertical="center" wrapText="1"/>
      <protection locked="0"/>
    </xf>
    <xf numFmtId="0" fontId="8" fillId="0" borderId="7" xfId="3" applyFont="1" applyFill="1" applyBorder="1" applyProtection="1">
      <alignment horizontal="center" vertical="center" wrapText="1"/>
      <protection locked="0"/>
    </xf>
    <xf numFmtId="0" fontId="8" fillId="0" borderId="3" xfId="3" applyFont="1" applyFill="1" applyBorder="1" applyAlignment="1" applyProtection="1">
      <alignment horizontal="center" vertical="center" wrapText="1"/>
      <protection locked="0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6" fillId="0" borderId="0" xfId="2" applyFont="1" applyFill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left" vertical="center" wrapText="1"/>
      <protection locked="0"/>
    </xf>
    <xf numFmtId="0" fontId="6" fillId="0" borderId="0" xfId="2" applyFont="1" applyAlignment="1" applyProtection="1">
      <alignment horizontal="left" vertical="center" wrapText="1"/>
      <protection locked="0"/>
    </xf>
    <xf numFmtId="0" fontId="8" fillId="0" borderId="24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horizontal="center" vertical="center" wrapText="1"/>
      <protection locked="0"/>
    </xf>
  </cellXfs>
  <cellStyles count="222">
    <cellStyle name=" 1" xfId="7"/>
    <cellStyle name="%" xfId="8"/>
    <cellStyle name="%_Inputs" xfId="9"/>
    <cellStyle name="%_Inputs (const)" xfId="10"/>
    <cellStyle name="%_Inputs Co" xfId="11"/>
    <cellStyle name="_Model_RAB Мой" xfId="12"/>
    <cellStyle name="_Model_RAB_MRSK_svod" xfId="13"/>
    <cellStyle name="_выручка по присоединениям2" xfId="14"/>
    <cellStyle name="_Исходные данные для модели" xfId="15"/>
    <cellStyle name="_МОДЕЛЬ_1 (2)" xfId="16"/>
    <cellStyle name="_НВВ 2009 постатейно свод по филиалам_09_02_09" xfId="17"/>
    <cellStyle name="_НВВ 2009 постатейно свод по филиалам_для Валентина" xfId="18"/>
    <cellStyle name="_Омск" xfId="19"/>
    <cellStyle name="_пр 5 тариф RAB" xfId="20"/>
    <cellStyle name="_Предожение _ДБП_2009 г ( согласованные БП)  (2)" xfId="21"/>
    <cellStyle name="_Приложение МТС-3-КС" xfId="22"/>
    <cellStyle name="_Приложение-МТС--2-1" xfId="23"/>
    <cellStyle name="_Расчет RAB_22072008" xfId="24"/>
    <cellStyle name="_Расчет RAB_Лен и МОЭСК_с 2010 года_14.04.2009_со сглаж_version 3.0_без ФСК" xfId="25"/>
    <cellStyle name="_Свод по ИПР (2)" xfId="26"/>
    <cellStyle name="_таблицы для расчетов28-04-08_2006-2009_прибыль корр_по ИА" xfId="27"/>
    <cellStyle name="_таблицы для расчетов28-04-08_2006-2009с ИА" xfId="28"/>
    <cellStyle name="_Форма 6  РТК.xls(отчет по Адр пр. ЛО)" xfId="29"/>
    <cellStyle name="_Формат разбивки по МРСК_РСК" xfId="30"/>
    <cellStyle name="_Формат_для Согласования" xfId="31"/>
    <cellStyle name="”ќђќ‘ћ‚›‰" xfId="32"/>
    <cellStyle name="”љ‘ђћ‚ђќќ›‰" xfId="33"/>
    <cellStyle name="„…ќ…†ќ›‰" xfId="34"/>
    <cellStyle name="‡ђѓћ‹ћ‚ћљ1" xfId="35"/>
    <cellStyle name="‡ђѓћ‹ћ‚ћљ2" xfId="36"/>
    <cellStyle name="’ћѓћ‚›‰" xfId="37"/>
    <cellStyle name="20% - Акцент1 2" xfId="38"/>
    <cellStyle name="20% - Акцент2 2" xfId="39"/>
    <cellStyle name="20% - Акцент3 2" xfId="40"/>
    <cellStyle name="20% - Акцент4 2" xfId="41"/>
    <cellStyle name="20% - Акцент5 2" xfId="42"/>
    <cellStyle name="20% - Акцент6 2" xfId="43"/>
    <cellStyle name="40% - Акцент1 2" xfId="44"/>
    <cellStyle name="40% - Акцент2 2" xfId="45"/>
    <cellStyle name="40% - Акцент3 2" xfId="46"/>
    <cellStyle name="40% - Акцент4 2" xfId="47"/>
    <cellStyle name="40% - Акцент5 2" xfId="48"/>
    <cellStyle name="40% - Акцент6 2" xfId="49"/>
    <cellStyle name="60% - Акцент1 2" xfId="50"/>
    <cellStyle name="60% - Акцент2 2" xfId="51"/>
    <cellStyle name="60% - Акцент3 2" xfId="52"/>
    <cellStyle name="60% - Акцент4 2" xfId="53"/>
    <cellStyle name="60% - Акцент5 2" xfId="54"/>
    <cellStyle name="60% - Акцент6 2" xfId="55"/>
    <cellStyle name="Ăčďĺđńńűëęŕ" xfId="56"/>
    <cellStyle name="Áĺççŕůčňíűé" xfId="57"/>
    <cellStyle name="Äĺíĺćíűé [0]_(ňŕá 3č)" xfId="58"/>
    <cellStyle name="Äĺíĺćíűé_(ňŕá 3č)" xfId="59"/>
    <cellStyle name="Comma [0]_laroux" xfId="60"/>
    <cellStyle name="Comma_laroux" xfId="61"/>
    <cellStyle name="Comma0" xfId="62"/>
    <cellStyle name="Çŕůčňíűé" xfId="63"/>
    <cellStyle name="Currency [0]" xfId="64"/>
    <cellStyle name="Currency [0] 2" xfId="65"/>
    <cellStyle name="Currency_laroux" xfId="66"/>
    <cellStyle name="Currency0" xfId="67"/>
    <cellStyle name="Currency2" xfId="68"/>
    <cellStyle name="Date" xfId="69"/>
    <cellStyle name="Dates" xfId="70"/>
    <cellStyle name="E-mail" xfId="71"/>
    <cellStyle name="Euro" xfId="72"/>
    <cellStyle name="Fixed" xfId="73"/>
    <cellStyle name="Followed Hyperlink" xfId="74"/>
    <cellStyle name="Heading" xfId="75"/>
    <cellStyle name="Heading 1" xfId="76"/>
    <cellStyle name="Heading 2" xfId="77"/>
    <cellStyle name="Heading2" xfId="78"/>
    <cellStyle name="Hyperlink" xfId="79"/>
    <cellStyle name="Îáű÷íűé__FES" xfId="80"/>
    <cellStyle name="Îňęđűâŕâřŕ˙ń˙ ăčďĺđńńűëęŕ" xfId="81"/>
    <cellStyle name="Inputs" xfId="82"/>
    <cellStyle name="Inputs (const)" xfId="83"/>
    <cellStyle name="Inputs Co" xfId="84"/>
    <cellStyle name="normal" xfId="85"/>
    <cellStyle name="Normal1" xfId="86"/>
    <cellStyle name="Normal2" xfId="87"/>
    <cellStyle name="Ôčíŕíńîâűé [0]_(ňŕá 3č)" xfId="88"/>
    <cellStyle name="Ôčíŕíńîâűé_(ňŕá 3č)" xfId="89"/>
    <cellStyle name="Percent1" xfId="90"/>
    <cellStyle name="Price_Body" xfId="91"/>
    <cellStyle name="SAPBEXaggData" xfId="92"/>
    <cellStyle name="SAPBEXaggDataEmph" xfId="93"/>
    <cellStyle name="SAPBEXaggItem" xfId="94"/>
    <cellStyle name="SAPBEXaggItemX" xfId="95"/>
    <cellStyle name="SAPBEXchaText" xfId="96"/>
    <cellStyle name="SAPBEXexcBad7" xfId="97"/>
    <cellStyle name="SAPBEXexcBad8" xfId="98"/>
    <cellStyle name="SAPBEXexcBad9" xfId="99"/>
    <cellStyle name="SAPBEXexcCritical4" xfId="100"/>
    <cellStyle name="SAPBEXexcCritical5" xfId="101"/>
    <cellStyle name="SAPBEXexcCritical6" xfId="102"/>
    <cellStyle name="SAPBEXexcGood1" xfId="103"/>
    <cellStyle name="SAPBEXexcGood2" xfId="104"/>
    <cellStyle name="SAPBEXexcGood3" xfId="105"/>
    <cellStyle name="SAPBEXfilterDrill" xfId="106"/>
    <cellStyle name="SAPBEXfilterItem" xfId="107"/>
    <cellStyle name="SAPBEXfilterText" xfId="108"/>
    <cellStyle name="SAPBEXformats" xfId="109"/>
    <cellStyle name="SAPBEXheaderItem" xfId="110"/>
    <cellStyle name="SAPBEXheaderText" xfId="111"/>
    <cellStyle name="SAPBEXHLevel0" xfId="112"/>
    <cellStyle name="SAPBEXHLevel0X" xfId="113"/>
    <cellStyle name="SAPBEXHLevel1" xfId="114"/>
    <cellStyle name="SAPBEXHLevel1X" xfId="115"/>
    <cellStyle name="SAPBEXHLevel2" xfId="116"/>
    <cellStyle name="SAPBEXHLevel2X" xfId="117"/>
    <cellStyle name="SAPBEXHLevel3" xfId="118"/>
    <cellStyle name="SAPBEXHLevel3X" xfId="119"/>
    <cellStyle name="SAPBEXinputData" xfId="120"/>
    <cellStyle name="SAPBEXresData" xfId="121"/>
    <cellStyle name="SAPBEXresDataEmph" xfId="122"/>
    <cellStyle name="SAPBEXresItem" xfId="123"/>
    <cellStyle name="SAPBEXresItemX" xfId="124"/>
    <cellStyle name="SAPBEXstdData" xfId="125"/>
    <cellStyle name="SAPBEXstdDataEmph" xfId="126"/>
    <cellStyle name="SAPBEXstdItem" xfId="127"/>
    <cellStyle name="SAPBEXstdItemX" xfId="128"/>
    <cellStyle name="SAPBEXtitle" xfId="129"/>
    <cellStyle name="SAPBEXundefined" xfId="130"/>
    <cellStyle name="Table Heading" xfId="131"/>
    <cellStyle name="Total" xfId="132"/>
    <cellStyle name="Акцент1 2" xfId="133"/>
    <cellStyle name="Акцент2 2" xfId="134"/>
    <cellStyle name="Акцент3 2" xfId="135"/>
    <cellStyle name="Акцент4 2" xfId="136"/>
    <cellStyle name="Акцент5 2" xfId="137"/>
    <cellStyle name="Акцент6 2" xfId="138"/>
    <cellStyle name="Беззащитный" xfId="139"/>
    <cellStyle name="Ввод  2" xfId="140"/>
    <cellStyle name="Вывод 2" xfId="141"/>
    <cellStyle name="Вычисление 2" xfId="142"/>
    <cellStyle name="Гиперссылка" xfId="6" builtinId="8"/>
    <cellStyle name="Гиперссылка 2" xfId="143"/>
    <cellStyle name="Денежный 2" xfId="144"/>
    <cellStyle name="Заголовок" xfId="2"/>
    <cellStyle name="Заголовок 1 2" xfId="145"/>
    <cellStyle name="Заголовок 2 2" xfId="146"/>
    <cellStyle name="Заголовок 3 2" xfId="147"/>
    <cellStyle name="Заголовок 4 2" xfId="148"/>
    <cellStyle name="ЗаголовокСтолбца" xfId="3"/>
    <cellStyle name="Защитный" xfId="149"/>
    <cellStyle name="Значение" xfId="5"/>
    <cellStyle name="Зоголовок" xfId="150"/>
    <cellStyle name="Итог 2" xfId="151"/>
    <cellStyle name="Итого" xfId="152"/>
    <cellStyle name="Контрольная ячейка 2" xfId="153"/>
    <cellStyle name="ле обслуживание" xfId="154"/>
    <cellStyle name="Мои наименования показателей" xfId="157"/>
    <cellStyle name="Мой заголовок" xfId="155"/>
    <cellStyle name="Мой заголовок листа" xfId="156"/>
    <cellStyle name="Название 2" xfId="158"/>
    <cellStyle name="Нейтральный 2" xfId="159"/>
    <cellStyle name="Обычный" xfId="0" builtinId="0"/>
    <cellStyle name="Обычный 10" xfId="160"/>
    <cellStyle name="Обычный 11" xfId="161"/>
    <cellStyle name="Обычный 12" xfId="162"/>
    <cellStyle name="Обычный 12 2" xfId="163"/>
    <cellStyle name="Обычный 13" xfId="164"/>
    <cellStyle name="Обычный 14" xfId="165"/>
    <cellStyle name="Обычный 15" xfId="166"/>
    <cellStyle name="Обычный 16" xfId="167"/>
    <cellStyle name="Обычный 17" xfId="168"/>
    <cellStyle name="Обычный 19" xfId="169"/>
    <cellStyle name="Обычный 2" xfId="170"/>
    <cellStyle name="Обычный 2 2" xfId="171"/>
    <cellStyle name="Обычный 2 3" xfId="172"/>
    <cellStyle name="Обычный 2 4" xfId="173"/>
    <cellStyle name="Обычный 2_Свод РТ, ИТК" xfId="174"/>
    <cellStyle name="Обычный 3" xfId="175"/>
    <cellStyle name="Обычный 4" xfId="176"/>
    <cellStyle name="Обычный 4 2" xfId="177"/>
    <cellStyle name="Обычный 4_Исходные данные для модели" xfId="178"/>
    <cellStyle name="Обычный 5" xfId="179"/>
    <cellStyle name="Обычный 6" xfId="180"/>
    <cellStyle name="Обычный 7" xfId="181"/>
    <cellStyle name="Обычный 7 2" xfId="182"/>
    <cellStyle name="Обычный 7 3" xfId="183"/>
    <cellStyle name="Обычный 7 4" xfId="184"/>
    <cellStyle name="Обычный 8" xfId="185"/>
    <cellStyle name="Обычный 9" xfId="186"/>
    <cellStyle name="Плохой 2" xfId="187"/>
    <cellStyle name="По центру с переносом" xfId="188"/>
    <cellStyle name="По ширине с переносом" xfId="189"/>
    <cellStyle name="Поле ввода" xfId="190"/>
    <cellStyle name="Пояснение 2" xfId="191"/>
    <cellStyle name="Примечание 2" xfId="192"/>
    <cellStyle name="Процентный 2" xfId="193"/>
    <cellStyle name="Процентный 2 2" xfId="194"/>
    <cellStyle name="Процентный 2 3" xfId="195"/>
    <cellStyle name="Процентный 3" xfId="196"/>
    <cellStyle name="Процентный 4" xfId="197"/>
    <cellStyle name="Связанная ячейка 2" xfId="198"/>
    <cellStyle name="Стиль 1" xfId="199"/>
    <cellStyle name="Стиль 1 2" xfId="200"/>
    <cellStyle name="Стиль 1_Услуги банков" xfId="201"/>
    <cellStyle name="ТЕКСТ" xfId="202"/>
    <cellStyle name="Текст предупреждения 2" xfId="203"/>
    <cellStyle name="Текстовый" xfId="204"/>
    <cellStyle name="Тысячи [0]_22гк" xfId="205"/>
    <cellStyle name="Тысячи_22гк" xfId="206"/>
    <cellStyle name="Финансовый" xfId="1" builtinId="3"/>
    <cellStyle name="Финансовый 2" xfId="207"/>
    <cellStyle name="Финансовый 3" xfId="208"/>
    <cellStyle name="Финансовый 4" xfId="209"/>
    <cellStyle name="Финансовый 5" xfId="210"/>
    <cellStyle name="Финансовый 6" xfId="211"/>
    <cellStyle name="Финансовый 7" xfId="212"/>
    <cellStyle name="Формула" xfId="4"/>
    <cellStyle name="Формула 2" xfId="213"/>
    <cellStyle name="Формула 2 2" xfId="214"/>
    <cellStyle name="Формула_A РТ 2009 Рязаньэнерго" xfId="215"/>
    <cellStyle name="ФормулаВБ" xfId="216"/>
    <cellStyle name="ФормулаНаКонтроль" xfId="217"/>
    <cellStyle name="Хороший 2" xfId="218"/>
    <cellStyle name="Цифры по центру с десятыми" xfId="219"/>
    <cellStyle name="Џђћ–…ќ’ќ›‰" xfId="220"/>
    <cellStyle name="Шапка таблицы" xfId="2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54;&#1058;&#1051;&#1054;&#1042;&#1054;&#1049;%20&#1058;&#1040;&#1056;&#1048;&#1060;%202015\&#1087;&#1083;&#1072;&#1085;%20&#1085;&#1072;&#1076;&#1077;&#1078;&#1085;&#1086;&#1089;&#1090;&#1100;%20&#1080;%20&#1082;&#1072;&#1095;&#1077;&#1089;&#1090;&#1074;&#1086;%202015-2019\EE.CALC.QUALITY.2.5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&#1050;&#1054;&#1058;&#1051;&#1054;&#1042;&#1054;&#1049;%20&#1058;&#1040;&#1056;&#1048;&#1060;%202011\&#1055;&#1088;&#1077;&#1076;&#1074;&#1072;&#1088;&#1080;&#1090;&#1077;&#1083;&#1100;&#1085;&#1072;&#1103;%20&#1101;&#1082;&#1089;&#1087;&#1077;&#1088;&#1090;&#1080;&#1079;&#1072;\&#1056;&#1086;&#1084;&#1072;&#1085;&#1086;&#1074;\&#1043;&#1091;&#1089;&#1100;\4%20&#1069;&#1069;_&#1055;&#1088;&#1086;&#1095;&#1080;&#1077;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54;&#1058;&#1051;&#1054;&#1042;&#1054;&#1049;%20&#1058;&#1040;&#1056;&#1048;&#1060;%202014\&#1069;&#1082;&#1089;&#1087;&#1077;&#1088;&#1090;&#1080;&#1079;&#1072;%202014%20&#1075;&#1086;&#1076;\&#1060;&#1086;&#1088;&#1084;&#1072;&#1090;&#1099;%20&#1085;&#1072;%202014%20&#1075;&#1086;&#1076;\&#1069;&#1083;&#1077;&#1082;&#1090;&#1088;&#1086;&#1085;&#1085;&#1099;&#1081;%20&#1092;&#1086;&#1088;&#1084;&#1072;&#1090;%20&#1085;&#1072;%202014%20&#1075;&#1086;&#107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54;&#1058;&#1051;&#1054;&#1042;&#1054;&#1049;%20&#1058;&#1040;&#1056;&#1048;&#1060;%202015\&#1069;&#1083;&#1077;&#1082;&#1090;&#1088;&#1086;&#1085;&#1085;&#1099;&#1077;%20&#1092;&#1086;&#1088;&#1084;&#1072;&#1090;&#1099;\&#1096;&#1072;&#1073;&#1083;&#1086;&#1085;&#1099;%20&#1045;&#1048;&#1040;&#1057;\PREDEL.PEREDACHA.LIM2014(v1.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54;&#1054;%20&#1055;&#1088;&#1086;&#1084;&#1069;&#1085;&#1077;&#1088;&#1075;&#1086;%20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pdTemplMain"/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листов"/>
      <sheetName val="ф.1.1 ПоказНадежн (Пп)"/>
      <sheetName val="ф.1.3 Предлож_ТСО"/>
      <sheetName val="ф.2.1 ИндИнф (Ин)"/>
      <sheetName val="ф.2.2 ИндИспол (Ис)"/>
      <sheetName val="ф.2.3 ИндРезульт (Рс)"/>
      <sheetName val="ф.2.4 Предлож_ТСО"/>
      <sheetName val="ф.3 ПоказТехприсоед (Птпр)"/>
      <sheetName val="ПоказКачества (Птсо)"/>
      <sheetName val="ф.4.1 ОбобщПоказ"/>
      <sheetName val="ф.4.2 ОбобщПоказ (Коб)"/>
      <sheetName val="Комментарии"/>
      <sheetName val="Проверка"/>
      <sheetName val="TEHSHEET"/>
      <sheetName val="et_union"/>
      <sheetName val="modfrmSecretCode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MonthYearChoose"/>
      <sheetName val="modCommandButton"/>
      <sheetName val="modReestr"/>
      <sheetName val="modProv"/>
      <sheetName val="modInfo"/>
      <sheetName val="modServiceModule"/>
      <sheetName val="mod_wb"/>
      <sheetName val="mod_Tit"/>
      <sheetName val="mod_Coms"/>
      <sheetName val="mod_00"/>
      <sheetName val="mod_01"/>
      <sheetName val="mod_03"/>
      <sheetName val="mod_07"/>
      <sheetName val="mod_08"/>
      <sheetName val="mod_09"/>
      <sheetName val="mod_10"/>
      <sheetName val="mod_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5">
          <cell r="F15" t="str">
            <v>Ордена "Знак Почета" ОАО "Сетка"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аланс энергии"/>
      <sheetName val="Баланс мощности"/>
      <sheetName val="П2.1"/>
      <sheetName val="П2.2"/>
      <sheetName val="амортизация по уровням напряжен"/>
      <sheetName val="П.1.17"/>
      <sheetName val="П.1.16. оплата труда"/>
      <sheetName val="ЕСН"/>
      <sheetName val="материалы"/>
      <sheetName val="Ремонты 2010"/>
      <sheetName val="Сводная ремонт"/>
      <sheetName val="Проч.прямые"/>
      <sheetName val="Цеховые"/>
      <sheetName val="Общеэксплуатационные"/>
      <sheetName val="П.1.20. расшифровка КВЛ 2010"/>
      <sheetName val="КВЛ Сводная"/>
      <sheetName val="соц характер"/>
      <sheetName val="Н на Им"/>
      <sheetName val="П.1.18. Калькуляция"/>
      <sheetName val="П.1.21 Прибыль"/>
      <sheetName val="НВВ передача"/>
      <sheetName val="П.1.24"/>
      <sheetName val="П.1.25"/>
      <sheetName val="Сводная тарифа "/>
      <sheetName val="Сводная тарифа эксп"/>
      <sheetName val="Распределение НВВ"/>
      <sheetName val="Смета на подпись ДЦТ"/>
      <sheetName val="Смета для ФСТ"/>
      <sheetName val="Анализ 2008 года"/>
    </sheetNames>
    <sheetDataSet>
      <sheetData sheetId="0" refreshError="1"/>
      <sheetData sheetId="1">
        <row r="8">
          <cell r="B8" t="str">
            <v xml:space="preserve">Поступление эл.энергии в сеть , ВСЕГО </v>
          </cell>
          <cell r="D8">
            <v>25.588999999999999</v>
          </cell>
          <cell r="E8">
            <v>0</v>
          </cell>
          <cell r="F8">
            <v>25.588999999999999</v>
          </cell>
          <cell r="G8">
            <v>14.7571353</v>
          </cell>
        </row>
        <row r="9">
          <cell r="B9" t="str">
            <v>из смежной сети, всего</v>
          </cell>
          <cell r="D9" t="str">
            <v>х</v>
          </cell>
          <cell r="E9">
            <v>0</v>
          </cell>
          <cell r="F9">
            <v>25.588999999999999</v>
          </cell>
          <cell r="G9">
            <v>14.7571353</v>
          </cell>
        </row>
        <row r="14">
          <cell r="B14" t="str">
            <v>от электростанций</v>
          </cell>
        </row>
        <row r="15">
          <cell r="B15" t="str">
            <v>от ОАО "ФСК ЕЭС"</v>
          </cell>
        </row>
      </sheetData>
      <sheetData sheetId="2"/>
      <sheetData sheetId="3">
        <row r="38">
          <cell r="G38">
            <v>60.6</v>
          </cell>
        </row>
        <row r="43">
          <cell r="G43">
            <v>6</v>
          </cell>
        </row>
        <row r="44">
          <cell r="G44">
            <v>48</v>
          </cell>
        </row>
      </sheetData>
      <sheetData sheetId="4"/>
      <sheetData sheetId="5">
        <row r="13">
          <cell r="D13">
            <v>41.7</v>
          </cell>
          <cell r="I13">
            <v>0</v>
          </cell>
        </row>
        <row r="17">
          <cell r="D17">
            <v>1344.2</v>
          </cell>
          <cell r="I17">
            <v>0</v>
          </cell>
        </row>
        <row r="22">
          <cell r="D22">
            <v>2516.5</v>
          </cell>
          <cell r="I22">
            <v>8.8000000000000007</v>
          </cell>
        </row>
        <row r="23">
          <cell r="D23">
            <v>332.9</v>
          </cell>
          <cell r="I23">
            <v>4.0999999999999996</v>
          </cell>
        </row>
      </sheetData>
      <sheetData sheetId="6">
        <row r="8">
          <cell r="C8">
            <v>4235.3</v>
          </cell>
          <cell r="D8">
            <v>4235.3</v>
          </cell>
          <cell r="E8">
            <v>4235.3</v>
          </cell>
          <cell r="F8">
            <v>4235.3</v>
          </cell>
          <cell r="G8">
            <v>4235.3</v>
          </cell>
        </row>
        <row r="14">
          <cell r="C14">
            <v>72.900000000000006</v>
          </cell>
          <cell r="D14">
            <v>13.1</v>
          </cell>
          <cell r="E14">
            <v>72.900000000000006</v>
          </cell>
          <cell r="F14">
            <v>12.9</v>
          </cell>
          <cell r="G14">
            <v>12.9</v>
          </cell>
        </row>
      </sheetData>
      <sheetData sheetId="7">
        <row r="8">
          <cell r="C8">
            <v>12</v>
          </cell>
          <cell r="D8">
            <v>16</v>
          </cell>
          <cell r="E8">
            <v>12</v>
          </cell>
          <cell r="F8">
            <v>16</v>
          </cell>
          <cell r="G8">
            <v>16</v>
          </cell>
        </row>
        <row r="10">
          <cell r="D10">
            <v>2500</v>
          </cell>
          <cell r="F10">
            <v>4330</v>
          </cell>
          <cell r="G10">
            <v>4330</v>
          </cell>
        </row>
        <row r="15">
          <cell r="G15">
            <v>1.0349999999999999</v>
          </cell>
        </row>
        <row r="16">
          <cell r="D16">
            <v>750</v>
          </cell>
          <cell r="F16">
            <v>3689.2</v>
          </cell>
        </row>
        <row r="19">
          <cell r="D19">
            <v>2193.75</v>
          </cell>
        </row>
        <row r="29">
          <cell r="C29">
            <v>9842.2999999999993</v>
          </cell>
          <cell r="E29">
            <v>11141.4</v>
          </cell>
        </row>
        <row r="30">
          <cell r="C30">
            <v>1355.3</v>
          </cell>
          <cell r="E30">
            <v>1534.2</v>
          </cell>
        </row>
      </sheetData>
      <sheetData sheetId="8"/>
      <sheetData sheetId="9">
        <row r="10">
          <cell r="A10" t="str">
            <v>кабель</v>
          </cell>
          <cell r="C10">
            <v>70.400000000000006</v>
          </cell>
        </row>
        <row r="11">
          <cell r="A11" t="str">
            <v>провод</v>
          </cell>
          <cell r="C11">
            <v>26.1</v>
          </cell>
        </row>
        <row r="12">
          <cell r="A12" t="str">
            <v>муфты</v>
          </cell>
          <cell r="C12">
            <v>52.3</v>
          </cell>
        </row>
        <row r="13">
          <cell r="A13" t="str">
            <v>счетчики</v>
          </cell>
          <cell r="C13">
            <v>9.6999999999999993</v>
          </cell>
        </row>
        <row r="14">
          <cell r="A14" t="str">
            <v>пускатели магнитные</v>
          </cell>
          <cell r="C14">
            <v>14.6</v>
          </cell>
        </row>
        <row r="15">
          <cell r="A15" t="str">
            <v>автоматические выключатели</v>
          </cell>
          <cell r="C15">
            <v>8.9</v>
          </cell>
        </row>
        <row r="16">
          <cell r="A16" t="str">
            <v>вставки плавкие</v>
          </cell>
          <cell r="C16">
            <v>5.3</v>
          </cell>
        </row>
        <row r="17">
          <cell r="A17" t="str">
            <v>трансформаторы</v>
          </cell>
          <cell r="C17">
            <v>3.1</v>
          </cell>
        </row>
        <row r="19">
          <cell r="E19">
            <v>276.8</v>
          </cell>
          <cell r="F19">
            <v>276.8</v>
          </cell>
        </row>
        <row r="21">
          <cell r="B21">
            <v>255.6</v>
          </cell>
          <cell r="D21">
            <v>276.8</v>
          </cell>
        </row>
      </sheetData>
      <sheetData sheetId="10">
        <row r="3">
          <cell r="A3" t="str">
            <v>План ремонтных работ на 2010 год_________________________________</v>
          </cell>
        </row>
        <row r="9">
          <cell r="A9" t="str">
            <v>введите название</v>
          </cell>
        </row>
        <row r="10">
          <cell r="A10" t="str">
            <v>введите название</v>
          </cell>
        </row>
        <row r="14">
          <cell r="A14" t="str">
            <v>введите название</v>
          </cell>
        </row>
        <row r="15">
          <cell r="A15" t="str">
            <v>введите название</v>
          </cell>
        </row>
      </sheetData>
      <sheetData sheetId="11"/>
      <sheetData sheetId="12">
        <row r="3">
          <cell r="A3" t="str">
            <v>Прочие прямые расходы, связанные с передачей электрической энергии _______________________  на 2010 г.</v>
          </cell>
        </row>
        <row r="11">
          <cell r="A11" t="str">
            <v>Аренда подстанции</v>
          </cell>
          <cell r="B11">
            <v>50.8</v>
          </cell>
          <cell r="C11">
            <v>50.8</v>
          </cell>
          <cell r="E11">
            <v>60</v>
          </cell>
          <cell r="F11">
            <v>60</v>
          </cell>
        </row>
        <row r="12">
          <cell r="A12" t="str">
            <v>Экспертиза тарифов</v>
          </cell>
          <cell r="B12">
            <v>45</v>
          </cell>
          <cell r="C12">
            <v>45</v>
          </cell>
          <cell r="E12">
            <v>54.1</v>
          </cell>
          <cell r="F12">
            <v>54.1</v>
          </cell>
        </row>
        <row r="13">
          <cell r="A13" t="str">
            <v>Расчет норм. технолог. потерь</v>
          </cell>
          <cell r="B13">
            <v>0</v>
          </cell>
          <cell r="C13">
            <v>43.3</v>
          </cell>
          <cell r="E13">
            <v>43.3</v>
          </cell>
          <cell r="F13">
            <v>43.3</v>
          </cell>
        </row>
        <row r="14">
          <cell r="A14" t="str">
            <v>Экспертиза норматив. технолог. потерь</v>
          </cell>
          <cell r="B14">
            <v>31.4</v>
          </cell>
          <cell r="C14">
            <v>49.6</v>
          </cell>
          <cell r="E14">
            <v>49.6</v>
          </cell>
          <cell r="F14">
            <v>49.6</v>
          </cell>
        </row>
        <row r="15">
          <cell r="A15" t="str">
            <v>Услуги сторонних организаций</v>
          </cell>
          <cell r="B15">
            <v>87.9</v>
          </cell>
          <cell r="C15">
            <v>26.2</v>
          </cell>
          <cell r="E15">
            <v>29.1</v>
          </cell>
          <cell r="F15">
            <v>32</v>
          </cell>
        </row>
        <row r="17">
          <cell r="D17">
            <v>180</v>
          </cell>
        </row>
      </sheetData>
      <sheetData sheetId="13">
        <row r="3">
          <cell r="A3" t="str">
            <v>Цеховые расходы _______________________________  на 2010 г.</v>
          </cell>
        </row>
        <row r="11">
          <cell r="A11" t="str">
            <v>введите название</v>
          </cell>
        </row>
        <row r="12">
          <cell r="A12" t="str">
            <v>Оплата труда ИТР, МОП</v>
          </cell>
          <cell r="C12">
            <v>250.8</v>
          </cell>
          <cell r="E12">
            <v>272.39999999999998</v>
          </cell>
          <cell r="F12">
            <v>344.4</v>
          </cell>
        </row>
        <row r="13">
          <cell r="A13" t="str">
            <v>Отчисления на социальные нужды</v>
          </cell>
          <cell r="C13">
            <v>68.5</v>
          </cell>
          <cell r="E13">
            <v>74.400000000000006</v>
          </cell>
          <cell r="F13">
            <v>94</v>
          </cell>
        </row>
        <row r="14">
          <cell r="A14" t="str">
            <v>Амортизация зданий, сооружений</v>
          </cell>
          <cell r="C14">
            <v>27.2</v>
          </cell>
          <cell r="E14">
            <v>27.2</v>
          </cell>
          <cell r="F14">
            <v>27.2</v>
          </cell>
        </row>
        <row r="15">
          <cell r="A15" t="str">
            <v>Отопление, вода, хоз. стоки</v>
          </cell>
          <cell r="C15">
            <v>81.900000000000006</v>
          </cell>
          <cell r="E15">
            <v>133.9</v>
          </cell>
          <cell r="F15">
            <v>160.1</v>
          </cell>
        </row>
        <row r="16">
          <cell r="A16" t="str">
            <v>Электроэнергия</v>
          </cell>
          <cell r="C16">
            <v>131.4</v>
          </cell>
          <cell r="E16">
            <v>229.5</v>
          </cell>
          <cell r="F16">
            <v>263.25</v>
          </cell>
        </row>
        <row r="17">
          <cell r="A17" t="str">
            <v>Спецодежда</v>
          </cell>
          <cell r="C17">
            <v>12.2</v>
          </cell>
          <cell r="E17">
            <v>13.4</v>
          </cell>
          <cell r="F17">
            <v>13.4</v>
          </cell>
        </row>
        <row r="18">
          <cell r="A18" t="str">
            <v>Услуги цехов завода</v>
          </cell>
          <cell r="C18">
            <v>291.89999999999998</v>
          </cell>
          <cell r="E18">
            <v>296.10000000000002</v>
          </cell>
          <cell r="F18">
            <v>296.10000000000002</v>
          </cell>
        </row>
        <row r="21">
          <cell r="A21" t="str">
            <v>введите название</v>
          </cell>
        </row>
        <row r="23">
          <cell r="B23">
            <v>1019.1</v>
          </cell>
          <cell r="D23">
            <v>1161.8</v>
          </cell>
        </row>
      </sheetData>
      <sheetData sheetId="14">
        <row r="3">
          <cell r="A3" t="str">
            <v>Общеэксплуатационные расходы _________________________  на 2010 г.</v>
          </cell>
        </row>
        <row r="11">
          <cell r="A11" t="str">
            <v>введите название</v>
          </cell>
        </row>
        <row r="12">
          <cell r="A12" t="str">
            <v>Общеэксплуатационные расходы</v>
          </cell>
          <cell r="C12">
            <v>495.8</v>
          </cell>
          <cell r="E12">
            <v>679.4</v>
          </cell>
          <cell r="F12">
            <v>679.4</v>
          </cell>
        </row>
        <row r="13">
          <cell r="A13" t="str">
            <v>введите название</v>
          </cell>
        </row>
        <row r="15">
          <cell r="B15">
            <v>627.29999999999995</v>
          </cell>
          <cell r="D15">
            <v>679.4</v>
          </cell>
        </row>
      </sheetData>
      <sheetData sheetId="15">
        <row r="4">
          <cell r="A4" t="str">
            <v>Расходы на капитальные вложения, относимые на услуги по передаче электрической энергии                 _____________  на 2010 г.</v>
          </cell>
        </row>
        <row r="12">
          <cell r="A12" t="str">
            <v>объект</v>
          </cell>
        </row>
        <row r="13">
          <cell r="A13" t="str">
            <v>объект</v>
          </cell>
        </row>
        <row r="16">
          <cell r="A16" t="str">
            <v>объект</v>
          </cell>
        </row>
        <row r="17">
          <cell r="A17" t="str">
            <v>объект</v>
          </cell>
        </row>
        <row r="20">
          <cell r="A20" t="str">
            <v>объект</v>
          </cell>
        </row>
        <row r="21">
          <cell r="A21" t="str">
            <v>объект</v>
          </cell>
        </row>
        <row r="24">
          <cell r="A24" t="str">
            <v>объект</v>
          </cell>
        </row>
        <row r="25">
          <cell r="A25" t="str">
            <v>объект</v>
          </cell>
        </row>
        <row r="28">
          <cell r="A28" t="str">
            <v>объект</v>
          </cell>
        </row>
        <row r="29">
          <cell r="A29" t="str">
            <v>объект</v>
          </cell>
        </row>
        <row r="32">
          <cell r="A32" t="str">
            <v>объект, га</v>
          </cell>
        </row>
        <row r="33">
          <cell r="A33" t="str">
            <v>объект</v>
          </cell>
        </row>
        <row r="36">
          <cell r="A36" t="str">
            <v>объект</v>
          </cell>
        </row>
        <row r="37">
          <cell r="A37" t="str">
            <v>объект</v>
          </cell>
        </row>
      </sheetData>
      <sheetData sheetId="16">
        <row r="3">
          <cell r="A3" t="str">
            <v>Расходы на капитальные вложения _____________  на 2010 г.</v>
          </cell>
        </row>
        <row r="8">
          <cell r="B8">
            <v>72.900000000000006</v>
          </cell>
          <cell r="C8">
            <v>13.1</v>
          </cell>
          <cell r="D8">
            <v>72.900000000000006</v>
          </cell>
          <cell r="E8">
            <v>12.9</v>
          </cell>
        </row>
        <row r="9">
          <cell r="B9">
            <v>72.900000000000006</v>
          </cell>
          <cell r="C9">
            <v>13.1</v>
          </cell>
          <cell r="D9">
            <v>72.900000000000006</v>
          </cell>
          <cell r="E9">
            <v>12.9</v>
          </cell>
        </row>
      </sheetData>
      <sheetData sheetId="17">
        <row r="3">
          <cell r="A3" t="str">
            <v>Расходы социального характера _____________  на 2010 г.</v>
          </cell>
        </row>
        <row r="10">
          <cell r="A10" t="str">
            <v>введите название</v>
          </cell>
        </row>
        <row r="11">
          <cell r="A11" t="str">
            <v>премия к 8 Марта</v>
          </cell>
          <cell r="C11">
            <v>3</v>
          </cell>
          <cell r="E11">
            <v>2</v>
          </cell>
          <cell r="F11">
            <v>3</v>
          </cell>
        </row>
        <row r="12">
          <cell r="A12" t="str">
            <v>премия к 23 февраля</v>
          </cell>
          <cell r="C12">
            <v>0</v>
          </cell>
          <cell r="E12">
            <v>0</v>
          </cell>
          <cell r="F12">
            <v>1.8</v>
          </cell>
        </row>
        <row r="13">
          <cell r="A13" t="str">
            <v>введите название</v>
          </cell>
        </row>
        <row r="16">
          <cell r="A16" t="str">
            <v>введите название</v>
          </cell>
        </row>
        <row r="17">
          <cell r="A17" t="str">
            <v>на лечение</v>
          </cell>
          <cell r="C17">
            <v>8.5</v>
          </cell>
          <cell r="E17">
            <v>15</v>
          </cell>
          <cell r="F17">
            <v>18</v>
          </cell>
        </row>
        <row r="18">
          <cell r="A18" t="str">
            <v>подарки детям к Новому году</v>
          </cell>
          <cell r="C18">
            <v>1.75</v>
          </cell>
          <cell r="E18">
            <v>2.1</v>
          </cell>
          <cell r="F18">
            <v>1.75</v>
          </cell>
        </row>
        <row r="19">
          <cell r="A19" t="str">
            <v>введите название</v>
          </cell>
        </row>
        <row r="21">
          <cell r="C21">
            <v>72</v>
          </cell>
          <cell r="E21">
            <v>96</v>
          </cell>
          <cell r="F21">
            <v>110.4</v>
          </cell>
        </row>
        <row r="23">
          <cell r="A23" t="str">
            <v>введите название</v>
          </cell>
        </row>
        <row r="24">
          <cell r="A24" t="str">
            <v>введите название</v>
          </cell>
        </row>
        <row r="26">
          <cell r="B26">
            <v>97.8</v>
          </cell>
          <cell r="D26">
            <v>105.9</v>
          </cell>
        </row>
      </sheetData>
      <sheetData sheetId="18">
        <row r="8">
          <cell r="C8">
            <v>1483.1</v>
          </cell>
          <cell r="E8">
            <v>1442.9</v>
          </cell>
          <cell r="F8">
            <v>1402.8</v>
          </cell>
        </row>
        <row r="9">
          <cell r="C9">
            <v>2.1999999999999999E-2</v>
          </cell>
          <cell r="E9">
            <v>2.1999999999999999E-2</v>
          </cell>
          <cell r="F9">
            <v>2.1999999999999999E-2</v>
          </cell>
        </row>
        <row r="10">
          <cell r="B10">
            <v>35.799999999999997</v>
          </cell>
          <cell r="D10">
            <v>35.799999999999997</v>
          </cell>
        </row>
        <row r="13">
          <cell r="F13">
            <v>1.18</v>
          </cell>
        </row>
        <row r="14">
          <cell r="F14">
            <v>0.46</v>
          </cell>
        </row>
        <row r="15">
          <cell r="F15">
            <v>29.22</v>
          </cell>
        </row>
      </sheetData>
      <sheetData sheetId="19">
        <row r="3">
          <cell r="A3" t="str">
            <v>Калькуляция себестоимости передачи электрической энергии _____</v>
          </cell>
        </row>
        <row r="15">
          <cell r="C15">
            <v>38.4</v>
          </cell>
          <cell r="D15">
            <v>8.8000000000000007</v>
          </cell>
          <cell r="E15">
            <v>38.4</v>
          </cell>
          <cell r="F15">
            <v>8.8000000000000007</v>
          </cell>
        </row>
        <row r="16">
          <cell r="C16">
            <v>7</v>
          </cell>
          <cell r="D16">
            <v>4.3</v>
          </cell>
          <cell r="E16">
            <v>7</v>
          </cell>
          <cell r="F16">
            <v>4.0999999999999996</v>
          </cell>
        </row>
        <row r="23">
          <cell r="C23">
            <v>-695.9</v>
          </cell>
        </row>
      </sheetData>
      <sheetData sheetId="20">
        <row r="3">
          <cell r="A3" t="str">
            <v>Расчет балансовой прибыли, принимаемой при установлении тарифа на передачу электрической энергии _______________________________________________</v>
          </cell>
        </row>
      </sheetData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"/>
      <sheetName val="Баланс энергии"/>
      <sheetName val="Баланс мощности"/>
      <sheetName val="УЕ ВЛЭП 2011-2014"/>
      <sheetName val="УЕ ТП 2011-2014"/>
      <sheetName val="Подконтрольные расходы"/>
      <sheetName val="Ввод выбытие ОС"/>
      <sheetName val="Расчет амортизации"/>
      <sheetName val="Амортизация по уровням напр-я"/>
      <sheetName val="Свод по амортизации"/>
      <sheetName val="Очисления на соц. нужды"/>
      <sheetName val="Сод.зданий и помещений"/>
      <sheetName val="Плата за землю"/>
      <sheetName val="Транспортный налог"/>
      <sheetName val="Налог на имущество"/>
      <sheetName val="Негативное воздействие на ОС"/>
      <sheetName val="Налог на прибыль"/>
      <sheetName val="Аренда имущества"/>
      <sheetName val="Услуги ФСК"/>
      <sheetName val="Прочие НР"/>
      <sheetName val=" КВЛ 2012-2014 "/>
      <sheetName val="Выпадающий доход"/>
      <sheetName val="Результаты деятельности орг-ии"/>
      <sheetName val="Корр. НР"/>
      <sheetName val="Корр. ПО"/>
      <sheetName val="Корр. ИП"/>
      <sheetName val="Корр. КНК"/>
      <sheetName val="НВВ на потери"/>
      <sheetName val="Долгосрочные параметры рег-я"/>
      <sheetName val="Смета общее НВВ"/>
      <sheetName val="TEHSHEET"/>
      <sheetName val="Лист1"/>
    </sheetNames>
    <sheetDataSet>
      <sheetData sheetId="0"/>
      <sheetData sheetId="1"/>
      <sheetData sheetId="2"/>
      <sheetData sheetId="3"/>
      <sheetData sheetId="4"/>
      <sheetData sheetId="5">
        <row r="12">
          <cell r="D12" t="str">
            <v>-</v>
          </cell>
        </row>
      </sheetData>
      <sheetData sheetId="6">
        <row r="19">
          <cell r="G19">
            <v>0</v>
          </cell>
        </row>
      </sheetData>
      <sheetData sheetId="7"/>
      <sheetData sheetId="8"/>
      <sheetData sheetId="9"/>
      <sheetData sheetId="10">
        <row r="13">
          <cell r="D13">
            <v>0</v>
          </cell>
        </row>
      </sheetData>
      <sheetData sheetId="11">
        <row r="7">
          <cell r="C7">
            <v>0</v>
          </cell>
        </row>
      </sheetData>
      <sheetData sheetId="12">
        <row r="7">
          <cell r="B7" t="str">
            <v>x</v>
          </cell>
          <cell r="D7" t="str">
            <v>x</v>
          </cell>
        </row>
        <row r="10">
          <cell r="A10" t="str">
            <v>договор № ___ от ____</v>
          </cell>
          <cell r="B10" t="str">
            <v>x</v>
          </cell>
          <cell r="D10" t="str">
            <v>x</v>
          </cell>
        </row>
        <row r="11">
          <cell r="A11" t="str">
            <v>договор № ___ от ____</v>
          </cell>
          <cell r="B11" t="str">
            <v>x</v>
          </cell>
          <cell r="D11" t="str">
            <v>x</v>
          </cell>
        </row>
        <row r="12">
          <cell r="A12" t="str">
            <v>договор № ___ от ____</v>
          </cell>
          <cell r="B12" t="str">
            <v>x</v>
          </cell>
          <cell r="D12" t="str">
            <v>x</v>
          </cell>
        </row>
        <row r="13">
          <cell r="A13" t="str">
            <v>договор № ___ от ____</v>
          </cell>
          <cell r="B13" t="str">
            <v>x</v>
          </cell>
          <cell r="D13" t="str">
            <v>x</v>
          </cell>
        </row>
      </sheetData>
      <sheetData sheetId="13">
        <row r="15">
          <cell r="A15" t="str">
            <v>Добавить</v>
          </cell>
        </row>
        <row r="16">
          <cell r="A16" t="str">
            <v>Всего транспортный налог:</v>
          </cell>
          <cell r="B16" t="str">
            <v>х</v>
          </cell>
          <cell r="C16" t="str">
            <v>х</v>
          </cell>
          <cell r="E16" t="str">
            <v>х</v>
          </cell>
        </row>
      </sheetData>
      <sheetData sheetId="14">
        <row r="12">
          <cell r="B12" t="str">
            <v>x</v>
          </cell>
          <cell r="D12" t="str">
            <v>x</v>
          </cell>
        </row>
        <row r="13">
          <cell r="B13" t="str">
            <v>x</v>
          </cell>
          <cell r="D13" t="str">
            <v>x</v>
          </cell>
        </row>
        <row r="14">
          <cell r="B14" t="str">
            <v>x</v>
          </cell>
          <cell r="D14" t="str">
            <v>x</v>
          </cell>
        </row>
        <row r="15">
          <cell r="B15" t="str">
            <v>x</v>
          </cell>
          <cell r="D15" t="str">
            <v>x</v>
          </cell>
        </row>
        <row r="16">
          <cell r="B16" t="str">
            <v>x</v>
          </cell>
          <cell r="C16">
            <v>0</v>
          </cell>
          <cell r="D16" t="str">
            <v>x</v>
          </cell>
          <cell r="E16">
            <v>0</v>
          </cell>
        </row>
      </sheetData>
      <sheetData sheetId="15">
        <row r="11">
          <cell r="C11">
            <v>0</v>
          </cell>
        </row>
      </sheetData>
      <sheetData sheetId="16"/>
      <sheetData sheetId="17">
        <row r="9">
          <cell r="A9" t="str">
            <v xml:space="preserve">договор  с _____ от_____№  __ </v>
          </cell>
          <cell r="B9" t="str">
            <v>x</v>
          </cell>
          <cell r="D9" t="str">
            <v>x</v>
          </cell>
        </row>
        <row r="10">
          <cell r="A10" t="str">
            <v xml:space="preserve">договор  с _____ от_____№  __ </v>
          </cell>
          <cell r="B10" t="str">
            <v>x</v>
          </cell>
          <cell r="D10" t="str">
            <v>x</v>
          </cell>
        </row>
        <row r="11">
          <cell r="A11" t="str">
            <v xml:space="preserve">договор  с _____ от_____№  __ </v>
          </cell>
          <cell r="B11" t="str">
            <v>x</v>
          </cell>
          <cell r="D11" t="str">
            <v>x</v>
          </cell>
        </row>
        <row r="12">
          <cell r="A12" t="str">
            <v xml:space="preserve">договор  с _____ от_____№  __ </v>
          </cell>
          <cell r="B12" t="str">
            <v>x</v>
          </cell>
          <cell r="D12" t="str">
            <v>x</v>
          </cell>
        </row>
        <row r="13">
          <cell r="A13" t="str">
            <v xml:space="preserve">договор  с _____ от_____№  __ </v>
          </cell>
          <cell r="B13" t="str">
            <v>x</v>
          </cell>
          <cell r="D13" t="str">
            <v>x</v>
          </cell>
        </row>
        <row r="23">
          <cell r="A23" t="str">
            <v xml:space="preserve">договор  с _____ от_____№  __ </v>
          </cell>
          <cell r="B23" t="str">
            <v>x</v>
          </cell>
          <cell r="D23" t="str">
            <v>x</v>
          </cell>
        </row>
        <row r="24">
          <cell r="A24" t="str">
            <v xml:space="preserve">договор  с _____ от_____№  __ </v>
          </cell>
          <cell r="B24" t="str">
            <v>x</v>
          </cell>
          <cell r="D24" t="str">
            <v>x</v>
          </cell>
        </row>
        <row r="25">
          <cell r="A25" t="str">
            <v xml:space="preserve">договор  с _____ от_____№  __ </v>
          </cell>
          <cell r="B25" t="str">
            <v>x</v>
          </cell>
          <cell r="D25" t="str">
            <v>x</v>
          </cell>
        </row>
        <row r="26">
          <cell r="A26" t="str">
            <v xml:space="preserve">договор  с _____ от_____№  __ </v>
          </cell>
          <cell r="B26" t="str">
            <v>x</v>
          </cell>
          <cell r="D26" t="str">
            <v>x</v>
          </cell>
        </row>
        <row r="27">
          <cell r="A27" t="str">
            <v xml:space="preserve">договор  с _____ от_____№  __ </v>
          </cell>
          <cell r="B27" t="str">
            <v>x</v>
          </cell>
          <cell r="D27" t="str">
            <v>x</v>
          </cell>
        </row>
        <row r="30">
          <cell r="A30" t="str">
            <v xml:space="preserve">объектов электросетевого хозяйства договор  с _____ от_____№  __ </v>
          </cell>
          <cell r="B30" t="str">
            <v>x</v>
          </cell>
          <cell r="D30" t="str">
            <v>x</v>
          </cell>
        </row>
        <row r="31">
          <cell r="A31" t="str">
            <v xml:space="preserve">иного имущества договор  с _____ от_____№  __ </v>
          </cell>
          <cell r="B31" t="str">
            <v>x</v>
          </cell>
          <cell r="D31" t="str">
            <v>x</v>
          </cell>
        </row>
        <row r="32">
          <cell r="A32" t="str">
            <v xml:space="preserve">договор  с _____ от_____№  __ </v>
          </cell>
          <cell r="B32" t="str">
            <v>x</v>
          </cell>
          <cell r="D32" t="str">
            <v>x</v>
          </cell>
        </row>
        <row r="33">
          <cell r="A33" t="str">
            <v xml:space="preserve">договор  с _____ от_____№  __ </v>
          </cell>
          <cell r="B33" t="str">
            <v>x</v>
          </cell>
          <cell r="D33" t="str">
            <v>x</v>
          </cell>
        </row>
      </sheetData>
      <sheetData sheetId="18">
        <row r="16">
          <cell r="C16">
            <v>0</v>
          </cell>
        </row>
      </sheetData>
      <sheetData sheetId="19">
        <row r="13">
          <cell r="C13">
            <v>0</v>
          </cell>
        </row>
      </sheetData>
      <sheetData sheetId="20">
        <row r="2">
          <cell r="A2" t="str">
            <v xml:space="preserve">                            Расходы на капитальные вложения на 2012 - 2014 годы</v>
          </cell>
        </row>
        <row r="8">
          <cell r="A8" t="str">
            <v>Введите название</v>
          </cell>
        </row>
        <row r="9">
          <cell r="A9" t="str">
            <v>Введите название</v>
          </cell>
        </row>
        <row r="10">
          <cell r="A10" t="str">
            <v>Введите название</v>
          </cell>
        </row>
        <row r="11">
          <cell r="A11" t="str">
            <v>Введите название</v>
          </cell>
        </row>
        <row r="12">
          <cell r="A12" t="str">
            <v>Введите название</v>
          </cell>
        </row>
        <row r="15">
          <cell r="A15" t="str">
            <v>Введите название</v>
          </cell>
        </row>
        <row r="16">
          <cell r="A16" t="str">
            <v>Введите название</v>
          </cell>
        </row>
        <row r="17">
          <cell r="A17" t="str">
            <v>Введите название</v>
          </cell>
        </row>
        <row r="18">
          <cell r="A18" t="str">
            <v>Введите название</v>
          </cell>
        </row>
        <row r="19">
          <cell r="A19" t="str">
            <v>Введите название</v>
          </cell>
        </row>
        <row r="22">
          <cell r="A22" t="str">
            <v>Введите название</v>
          </cell>
        </row>
        <row r="23">
          <cell r="A23" t="str">
            <v>Введите название</v>
          </cell>
        </row>
        <row r="24">
          <cell r="A24" t="str">
            <v>Введите название</v>
          </cell>
        </row>
        <row r="25">
          <cell r="A25" t="str">
            <v>Введите название</v>
          </cell>
        </row>
        <row r="28">
          <cell r="A28" t="str">
            <v>Введите название</v>
          </cell>
        </row>
        <row r="29">
          <cell r="A29" t="str">
            <v>Введите название</v>
          </cell>
        </row>
        <row r="30">
          <cell r="A30" t="str">
            <v>Введите название</v>
          </cell>
        </row>
        <row r="31">
          <cell r="A31" t="str">
            <v>Введите название</v>
          </cell>
        </row>
        <row r="34">
          <cell r="A34" t="str">
            <v>Введите название</v>
          </cell>
        </row>
        <row r="35">
          <cell r="A35" t="str">
            <v>Введите название</v>
          </cell>
        </row>
        <row r="36">
          <cell r="A36" t="str">
            <v>Введите название</v>
          </cell>
        </row>
        <row r="37">
          <cell r="A37" t="str">
            <v>Введите название</v>
          </cell>
        </row>
        <row r="40">
          <cell r="A40" t="str">
            <v>Введите название</v>
          </cell>
        </row>
        <row r="41">
          <cell r="A41" t="str">
            <v>Введите название</v>
          </cell>
        </row>
        <row r="42">
          <cell r="A42" t="str">
            <v>Введите название</v>
          </cell>
        </row>
        <row r="43">
          <cell r="A43" t="str">
            <v>Введите название</v>
          </cell>
        </row>
        <row r="46">
          <cell r="A46" t="str">
            <v>Введите название</v>
          </cell>
        </row>
        <row r="47">
          <cell r="A47" t="str">
            <v>Введите название</v>
          </cell>
        </row>
        <row r="48">
          <cell r="A48" t="str">
            <v>Введите название</v>
          </cell>
        </row>
        <row r="49">
          <cell r="A49" t="str">
            <v>Введите название</v>
          </cell>
        </row>
      </sheetData>
      <sheetData sheetId="21">
        <row r="7">
          <cell r="A7" t="str">
            <v>Расходы, связанные с компенсацией выпадающих доходов по льготному технологическому присоединению, всего, в том числе:</v>
          </cell>
          <cell r="E7">
            <v>0</v>
          </cell>
        </row>
        <row r="8">
          <cell r="A8" t="str">
            <v xml:space="preserve">   выпадающие доходы сетевой организации от присоединения энергопринимающих устройств, максимальной мощностью, не превышающей 15 кВт включительно, исходя из стоимости мероприятий по технологическому присоединению в размере не более 550 рублей;</v>
          </cell>
        </row>
        <row r="9">
          <cell r="A9" t="str">
            <v xml:space="preserve">   выпадающие доходы сетевой организации от выплаты процентов по кредитным договорам, связанным с рассрочкой по оплате субъектами малого и среднего предпринимательства технологического присоединения энергопринимающих устройств максимальной мощностью свыше</v>
          </cell>
        </row>
      </sheetData>
      <sheetData sheetId="22"/>
      <sheetData sheetId="23"/>
      <sheetData sheetId="24"/>
      <sheetData sheetId="25"/>
      <sheetData sheetId="26"/>
      <sheetData sheetId="27">
        <row r="10">
          <cell r="J10">
            <v>0</v>
          </cell>
        </row>
      </sheetData>
      <sheetData sheetId="28">
        <row r="80">
          <cell r="D80">
            <v>0</v>
          </cell>
        </row>
      </sheetData>
      <sheetData sheetId="29"/>
      <sheetData sheetId="30">
        <row r="7">
          <cell r="E7" t="str">
            <v>Январь</v>
          </cell>
        </row>
        <row r="8">
          <cell r="E8" t="str">
            <v>Февраль</v>
          </cell>
        </row>
        <row r="9">
          <cell r="E9" t="str">
            <v>Март</v>
          </cell>
        </row>
        <row r="10">
          <cell r="E10" t="str">
            <v>Апрель</v>
          </cell>
        </row>
        <row r="11">
          <cell r="E11" t="str">
            <v>Май</v>
          </cell>
        </row>
        <row r="12">
          <cell r="E12" t="str">
            <v>Июнь</v>
          </cell>
        </row>
        <row r="13">
          <cell r="E13" t="str">
            <v>Июль</v>
          </cell>
        </row>
        <row r="14">
          <cell r="E14" t="str">
            <v>Август</v>
          </cell>
        </row>
        <row r="15">
          <cell r="E15" t="str">
            <v>Сентябрь</v>
          </cell>
        </row>
        <row r="16">
          <cell r="E16" t="str">
            <v>Октябрь</v>
          </cell>
        </row>
        <row r="17">
          <cell r="E17" t="str">
            <v>Ноябрь</v>
          </cell>
        </row>
        <row r="18">
          <cell r="E18" t="str">
            <v>Декабрь</v>
          </cell>
        </row>
      </sheetData>
      <sheetData sheetId="3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modProv"/>
      <sheetName val="Инструкция"/>
      <sheetName val="Обновление"/>
      <sheetName val="Лог обновления"/>
      <sheetName val="Титульный"/>
      <sheetName val="Справочники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4 (I пол) МИН"/>
      <sheetName val="НВВ РСК 2014 (II пол) МИН"/>
      <sheetName val="НВВ РСК 2014 МИН"/>
      <sheetName val="НВВ РСК 2014 (I пол) МАКС"/>
      <sheetName val="НВВ РСК 2014 (II пол) МАКС"/>
      <sheetName val="НВВ РСК 2014 МАКС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13-17)корр"/>
      <sheetName val="Расчет НВВ по RAB (13-17)корр"/>
      <sheetName val="Расчет расх. по RAB (13-17)согл"/>
      <sheetName val="Расчет НВВ по RAB (13-17)согл"/>
      <sheetName val="Расчет НВВ"/>
      <sheetName val="Расчет НВВ РСК - индексация"/>
      <sheetName val="Комментарии"/>
      <sheetName val="Проверка"/>
      <sheetName val="modHyp"/>
      <sheetName val="et_union_hor"/>
      <sheetName val="et_union_ver"/>
      <sheetName val="TEHSHEET"/>
      <sheetName val="AllSheetsInThisWorkbook"/>
      <sheetName val="modUpdTemplMain"/>
      <sheetName val="REESTR_ORG"/>
      <sheetName val="modfrmReestr"/>
      <sheetName val="modReestr"/>
      <sheetName val="modList08"/>
      <sheetName val="modList00"/>
    </sheetNames>
    <sheetDataSet>
      <sheetData sheetId="0"/>
      <sheetData sheetId="1"/>
      <sheetData sheetId="2"/>
      <sheetData sheetId="3"/>
      <sheetData sheetId="4"/>
      <sheetData sheetId="5">
        <row r="7">
          <cell r="F7" t="str">
            <v>Владимирская область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"/>
      <sheetName val="Инф-я"/>
      <sheetName val="Баланс энергии"/>
      <sheetName val="Баланс мощности"/>
      <sheetName val="УЕ ВЛЭП 2013-2016"/>
      <sheetName val="УЕ ТП 2013-2016"/>
      <sheetName val="Расчет аморт. max срок "/>
      <sheetName val="Ввод выбытие ОС  "/>
      <sheetName val="Свод по амортизации"/>
      <sheetName val="Отчислен во внебюдж фонды"/>
      <sheetName val="Расходы рег. орг-ий"/>
      <sheetName val="Аренда имущества"/>
      <sheetName val="Плата за землю"/>
      <sheetName val="Транспортный налог"/>
      <sheetName val="Налог на имущество"/>
      <sheetName val="Налог на прибыль"/>
      <sheetName val="Негативное воздействие на ОС"/>
      <sheetName val="Услуги ФСК"/>
      <sheetName val="Прочие НР"/>
      <sheetName val=" КВЛ"/>
      <sheetName val="Выпадающий доход"/>
      <sheetName val="Возврат заемных средств"/>
      <sheetName val="Корр. ПО"/>
      <sheetName val="Корр. ПР"/>
      <sheetName val="Корр. НР"/>
      <sheetName val="Корр. ИП"/>
      <sheetName val="Корр. КНК"/>
      <sheetName val="Подконтрольные расходы"/>
      <sheetName val="НВВ по данным предпр."/>
      <sheetName val="НВВ по данным экспертов"/>
      <sheetName val="НВВ на потери"/>
      <sheetName val="НВВ для шаблона ЕИАС"/>
      <sheetName val=" НВВ содержание"/>
      <sheetName val="Таблица № 8.2. "/>
      <sheetName val="Тарифы"/>
      <sheetName val="Форма 1.1"/>
      <sheetName val="Форма 1.2"/>
      <sheetName val="Форма 2.1"/>
      <sheetName val="Форма 2.2"/>
      <sheetName val="форма 2.3"/>
      <sheetName val="форма 2.4"/>
      <sheetName val="Выбор оценочного балла"/>
    </sheetNames>
    <sheetDataSet>
      <sheetData sheetId="0"/>
      <sheetData sheetId="1">
        <row r="9">
          <cell r="C9" t="str">
            <v>Общество с ограниченной ответственностью "ПромЭнерго" г. Судогда</v>
          </cell>
        </row>
        <row r="17">
          <cell r="C17" t="str">
            <v>Самойлов Михаил Владимирович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  <sheetName val="Производство электроэнергии"/>
      <sheetName val=" НВВ передача"/>
    </sheetNames>
    <sheetDataSet>
      <sheetData sheetId="0" refreshError="1">
        <row r="14">
          <cell r="B14">
            <v>2005</v>
          </cell>
        </row>
        <row r="15">
          <cell r="B15">
            <v>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5">
          <cell r="C15">
            <v>0</v>
          </cell>
        </row>
        <row r="24">
          <cell r="C2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алькуляция кв"/>
      <sheetName val="Balance Sheet"/>
      <sheetName val="Константы"/>
      <sheetName val="инвестиции 2007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Титульный лист С-П"/>
      <sheetName val="2002(v1)"/>
      <sheetName val="ФИНПЛАН"/>
      <sheetName val="13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Дебет_Кредит"/>
      <sheetName val="2007"/>
      <sheetName val="ETС"/>
      <sheetName val="Исходные данные и тариф ЭЛЕКТР"/>
      <sheetName val="Детализация"/>
      <sheetName val="Справочник затрат_СБ"/>
      <sheetName val="Лизинг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Z68"/>
  <sheetViews>
    <sheetView zoomScale="75" zoomScaleNormal="75" zoomScaleSheetLayoutView="70" zoomScalePageLayoutView="40" workbookViewId="0">
      <pane xSplit="2" ySplit="7" topLeftCell="N8" activePane="bottomRight" state="frozen"/>
      <selection activeCell="D17" sqref="D17"/>
      <selection pane="topRight" activeCell="D17" sqref="D17"/>
      <selection pane="bottomLeft" activeCell="D17" sqref="D17"/>
      <selection pane="bottomRight" activeCell="A2" sqref="A2:AZ2"/>
    </sheetView>
  </sheetViews>
  <sheetFormatPr defaultColWidth="9" defaultRowHeight="12.75" outlineLevelRow="1" outlineLevelCol="1"/>
  <cols>
    <col min="1" max="1" width="6.85546875" style="2" customWidth="1"/>
    <col min="2" max="2" width="69.140625" style="2" customWidth="1"/>
    <col min="3" max="3" width="10.28515625" style="2" hidden="1" customWidth="1"/>
    <col min="4" max="4" width="9.140625" style="2" hidden="1" customWidth="1"/>
    <col min="5" max="7" width="10.28515625" style="2" hidden="1" customWidth="1"/>
    <col min="8" max="12" width="10.28515625" style="2" customWidth="1"/>
    <col min="13" max="13" width="10" style="2" customWidth="1"/>
    <col min="14" max="14" width="0.140625" style="2" hidden="1" customWidth="1"/>
    <col min="15" max="18" width="10.28515625" style="2" hidden="1" customWidth="1"/>
    <col min="19" max="19" width="9.140625" style="2" hidden="1" customWidth="1"/>
    <col min="20" max="37" width="10.28515625" style="2" hidden="1" customWidth="1"/>
    <col min="38" max="52" width="9" style="2" customWidth="1" outlineLevel="1"/>
    <col min="53" max="16384" width="9" style="2"/>
  </cols>
  <sheetData>
    <row r="1" spans="1:52" ht="18" customHeight="1">
      <c r="A1" s="3"/>
      <c r="B1" s="4"/>
      <c r="C1" s="1"/>
      <c r="D1" s="1"/>
      <c r="E1" s="1"/>
      <c r="F1" s="153"/>
      <c r="G1" s="153"/>
      <c r="H1" s="1"/>
      <c r="I1" s="1"/>
      <c r="J1" s="1"/>
      <c r="K1" s="153"/>
      <c r="L1" s="153"/>
      <c r="M1" s="1"/>
      <c r="N1" s="1"/>
      <c r="O1" s="1"/>
      <c r="P1" s="153"/>
      <c r="Q1" s="153"/>
      <c r="R1" s="1"/>
      <c r="S1" s="1"/>
      <c r="T1" s="1"/>
      <c r="U1" s="153"/>
      <c r="V1" s="15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30.75" customHeight="1">
      <c r="A2" s="154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</row>
    <row r="3" spans="1:52" ht="28.5" customHeight="1">
      <c r="A3" s="154" t="str">
        <f>'[5]Инф-я'!C9</f>
        <v>Общество с ограниченной ответственностью "ПромЭнерго" г. Судогда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</row>
    <row r="4" spans="1:52" ht="13.5" thickBot="1">
      <c r="A4" s="1"/>
      <c r="B4" s="6"/>
      <c r="C4" s="1"/>
      <c r="D4" s="1"/>
      <c r="E4" s="1"/>
      <c r="F4" s="1"/>
      <c r="G4" s="7"/>
      <c r="H4" s="1"/>
      <c r="I4" s="1"/>
      <c r="J4" s="1"/>
      <c r="K4" s="1"/>
      <c r="L4" s="7"/>
      <c r="M4" s="1"/>
      <c r="N4" s="1"/>
      <c r="O4" s="1"/>
      <c r="P4" s="1"/>
      <c r="Q4" s="7"/>
      <c r="R4" s="1"/>
      <c r="S4" s="1"/>
      <c r="T4" s="1"/>
      <c r="U4" s="1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s="8" customFormat="1" ht="31.15" customHeight="1">
      <c r="A5" s="149" t="s">
        <v>1</v>
      </c>
      <c r="B5" s="151" t="s">
        <v>2</v>
      </c>
      <c r="C5" s="143" t="s">
        <v>3</v>
      </c>
      <c r="D5" s="144"/>
      <c r="E5" s="144"/>
      <c r="F5" s="144"/>
      <c r="G5" s="145"/>
      <c r="H5" s="143" t="s">
        <v>4</v>
      </c>
      <c r="I5" s="144"/>
      <c r="J5" s="144"/>
      <c r="K5" s="144"/>
      <c r="L5" s="145"/>
      <c r="M5" s="143" t="s">
        <v>5</v>
      </c>
      <c r="N5" s="144"/>
      <c r="O5" s="144"/>
      <c r="P5" s="144"/>
      <c r="Q5" s="145"/>
      <c r="R5" s="143" t="s">
        <v>6</v>
      </c>
      <c r="S5" s="144"/>
      <c r="T5" s="144"/>
      <c r="U5" s="144"/>
      <c r="V5" s="145"/>
      <c r="W5" s="143" t="s">
        <v>7</v>
      </c>
      <c r="X5" s="144"/>
      <c r="Y5" s="144"/>
      <c r="Z5" s="144"/>
      <c r="AA5" s="145"/>
      <c r="AB5" s="143" t="s">
        <v>8</v>
      </c>
      <c r="AC5" s="144"/>
      <c r="AD5" s="144"/>
      <c r="AE5" s="144"/>
      <c r="AF5" s="145"/>
      <c r="AG5" s="143" t="s">
        <v>9</v>
      </c>
      <c r="AH5" s="144"/>
      <c r="AI5" s="144"/>
      <c r="AJ5" s="144"/>
      <c r="AK5" s="145"/>
      <c r="AL5" s="143" t="s">
        <v>10</v>
      </c>
      <c r="AM5" s="144"/>
      <c r="AN5" s="144"/>
      <c r="AO5" s="144"/>
      <c r="AP5" s="145"/>
      <c r="AQ5" s="143" t="s">
        <v>11</v>
      </c>
      <c r="AR5" s="144"/>
      <c r="AS5" s="144"/>
      <c r="AT5" s="144"/>
      <c r="AU5" s="145"/>
      <c r="AV5" s="143" t="s">
        <v>12</v>
      </c>
      <c r="AW5" s="144"/>
      <c r="AX5" s="144"/>
      <c r="AY5" s="144"/>
      <c r="AZ5" s="145"/>
    </row>
    <row r="6" spans="1:52" s="8" customFormat="1" ht="24.2" customHeight="1" thickBot="1">
      <c r="A6" s="150"/>
      <c r="B6" s="152"/>
      <c r="C6" s="9" t="s">
        <v>13</v>
      </c>
      <c r="D6" s="10" t="s">
        <v>14</v>
      </c>
      <c r="E6" s="10" t="s">
        <v>15</v>
      </c>
      <c r="F6" s="10" t="s">
        <v>16</v>
      </c>
      <c r="G6" s="11" t="s">
        <v>17</v>
      </c>
      <c r="H6" s="9" t="s">
        <v>13</v>
      </c>
      <c r="I6" s="10" t="s">
        <v>14</v>
      </c>
      <c r="J6" s="10" t="s">
        <v>15</v>
      </c>
      <c r="K6" s="10" t="s">
        <v>16</v>
      </c>
      <c r="L6" s="11" t="s">
        <v>17</v>
      </c>
      <c r="M6" s="9" t="s">
        <v>13</v>
      </c>
      <c r="N6" s="10" t="s">
        <v>14</v>
      </c>
      <c r="O6" s="10" t="s">
        <v>15</v>
      </c>
      <c r="P6" s="10" t="s">
        <v>16</v>
      </c>
      <c r="Q6" s="11" t="s">
        <v>17</v>
      </c>
      <c r="R6" s="9" t="s">
        <v>13</v>
      </c>
      <c r="S6" s="10" t="s">
        <v>14</v>
      </c>
      <c r="T6" s="10" t="s">
        <v>15</v>
      </c>
      <c r="U6" s="10" t="s">
        <v>16</v>
      </c>
      <c r="V6" s="11" t="s">
        <v>17</v>
      </c>
      <c r="W6" s="9" t="s">
        <v>13</v>
      </c>
      <c r="X6" s="10" t="s">
        <v>14</v>
      </c>
      <c r="Y6" s="10" t="s">
        <v>15</v>
      </c>
      <c r="Z6" s="10" t="s">
        <v>16</v>
      </c>
      <c r="AA6" s="11" t="s">
        <v>17</v>
      </c>
      <c r="AB6" s="9" t="s">
        <v>13</v>
      </c>
      <c r="AC6" s="10" t="s">
        <v>14</v>
      </c>
      <c r="AD6" s="10" t="s">
        <v>15</v>
      </c>
      <c r="AE6" s="10" t="s">
        <v>16</v>
      </c>
      <c r="AF6" s="11" t="s">
        <v>17</v>
      </c>
      <c r="AG6" s="9" t="s">
        <v>13</v>
      </c>
      <c r="AH6" s="10" t="s">
        <v>14</v>
      </c>
      <c r="AI6" s="10" t="s">
        <v>15</v>
      </c>
      <c r="AJ6" s="10" t="s">
        <v>16</v>
      </c>
      <c r="AK6" s="11" t="s">
        <v>17</v>
      </c>
      <c r="AL6" s="9" t="s">
        <v>13</v>
      </c>
      <c r="AM6" s="10" t="s">
        <v>14</v>
      </c>
      <c r="AN6" s="10" t="s">
        <v>15</v>
      </c>
      <c r="AO6" s="10" t="s">
        <v>16</v>
      </c>
      <c r="AP6" s="11" t="s">
        <v>17</v>
      </c>
      <c r="AQ6" s="9" t="s">
        <v>13</v>
      </c>
      <c r="AR6" s="10" t="s">
        <v>14</v>
      </c>
      <c r="AS6" s="10" t="s">
        <v>15</v>
      </c>
      <c r="AT6" s="10" t="s">
        <v>16</v>
      </c>
      <c r="AU6" s="11" t="s">
        <v>17</v>
      </c>
      <c r="AV6" s="9" t="s">
        <v>13</v>
      </c>
      <c r="AW6" s="10" t="s">
        <v>14</v>
      </c>
      <c r="AX6" s="10" t="s">
        <v>15</v>
      </c>
      <c r="AY6" s="10" t="s">
        <v>16</v>
      </c>
      <c r="AZ6" s="11" t="s">
        <v>17</v>
      </c>
    </row>
    <row r="7" spans="1:52" ht="13.5" thickBot="1">
      <c r="A7" s="12">
        <v>1</v>
      </c>
      <c r="B7" s="13">
        <v>2</v>
      </c>
      <c r="C7" s="12">
        <v>3</v>
      </c>
      <c r="D7" s="14">
        <v>4</v>
      </c>
      <c r="E7" s="14">
        <v>5</v>
      </c>
      <c r="F7" s="14">
        <v>6</v>
      </c>
      <c r="G7" s="15">
        <v>7</v>
      </c>
      <c r="H7" s="12">
        <v>3</v>
      </c>
      <c r="I7" s="14">
        <v>4</v>
      </c>
      <c r="J7" s="14">
        <v>5</v>
      </c>
      <c r="K7" s="14">
        <v>6</v>
      </c>
      <c r="L7" s="15">
        <v>7</v>
      </c>
      <c r="M7" s="12">
        <v>8</v>
      </c>
      <c r="N7" s="14">
        <v>9</v>
      </c>
      <c r="O7" s="14">
        <v>10</v>
      </c>
      <c r="P7" s="14">
        <v>11</v>
      </c>
      <c r="Q7" s="15">
        <v>12</v>
      </c>
      <c r="R7" s="12">
        <v>13</v>
      </c>
      <c r="S7" s="14">
        <v>14</v>
      </c>
      <c r="T7" s="14">
        <v>15</v>
      </c>
      <c r="U7" s="14">
        <v>16</v>
      </c>
      <c r="V7" s="15">
        <v>17</v>
      </c>
      <c r="W7" s="12">
        <v>23</v>
      </c>
      <c r="X7" s="14">
        <v>24</v>
      </c>
      <c r="Y7" s="14">
        <v>25</v>
      </c>
      <c r="Z7" s="14">
        <v>26</v>
      </c>
      <c r="AA7" s="15">
        <v>27</v>
      </c>
      <c r="AB7" s="12">
        <v>28</v>
      </c>
      <c r="AC7" s="14">
        <v>29</v>
      </c>
      <c r="AD7" s="14">
        <v>30</v>
      </c>
      <c r="AE7" s="14">
        <v>31</v>
      </c>
      <c r="AF7" s="15">
        <v>32</v>
      </c>
      <c r="AG7" s="12">
        <v>33</v>
      </c>
      <c r="AH7" s="14">
        <v>34</v>
      </c>
      <c r="AI7" s="14">
        <v>35</v>
      </c>
      <c r="AJ7" s="14">
        <v>36</v>
      </c>
      <c r="AK7" s="15">
        <v>37</v>
      </c>
      <c r="AL7" s="12">
        <v>18</v>
      </c>
      <c r="AM7" s="14">
        <v>19</v>
      </c>
      <c r="AN7" s="14">
        <v>20</v>
      </c>
      <c r="AO7" s="14">
        <v>21</v>
      </c>
      <c r="AP7" s="15">
        <v>22</v>
      </c>
      <c r="AQ7" s="12">
        <v>23</v>
      </c>
      <c r="AR7" s="14">
        <v>24</v>
      </c>
      <c r="AS7" s="14">
        <v>25</v>
      </c>
      <c r="AT7" s="14">
        <v>26</v>
      </c>
      <c r="AU7" s="15">
        <v>27</v>
      </c>
      <c r="AV7" s="12">
        <v>28</v>
      </c>
      <c r="AW7" s="14">
        <v>29</v>
      </c>
      <c r="AX7" s="14">
        <v>30</v>
      </c>
      <c r="AY7" s="14">
        <v>31</v>
      </c>
      <c r="AZ7" s="15">
        <v>32</v>
      </c>
    </row>
    <row r="8" spans="1:52" s="8" customFormat="1" ht="31.5">
      <c r="A8" s="16" t="s">
        <v>18</v>
      </c>
      <c r="B8" s="17" t="s">
        <v>19</v>
      </c>
      <c r="C8" s="18">
        <f>C18+C20+C21</f>
        <v>11.0098</v>
      </c>
      <c r="D8" s="19">
        <f>D14+D15+D16+D17</f>
        <v>11.0098</v>
      </c>
      <c r="E8" s="19">
        <f>E9+E14+E15+E16+E17</f>
        <v>0</v>
      </c>
      <c r="F8" s="19">
        <f>F9+F14+F15+F16+F17</f>
        <v>11.0098</v>
      </c>
      <c r="G8" s="20">
        <f>G9+G14+G15+G16+G17</f>
        <v>0.33444524000000087</v>
      </c>
      <c r="H8" s="18">
        <f>H18+H20+H21</f>
        <v>9.0665800000000001</v>
      </c>
      <c r="I8" s="19">
        <f>I14+I15+I16+I17</f>
        <v>9.0665800000000001</v>
      </c>
      <c r="J8" s="19">
        <f>J9+J14+J15+J16+J17</f>
        <v>0</v>
      </c>
      <c r="K8" s="19">
        <f>K9+K14+K15+K16+K17</f>
        <v>9.0665800000000001</v>
      </c>
      <c r="L8" s="20">
        <f>L9+L14+L15+L16+L17</f>
        <v>2.8620447599999821E-2</v>
      </c>
      <c r="M8" s="18">
        <f>M18+M20+M21</f>
        <v>9.5335800000000006</v>
      </c>
      <c r="N8" s="19">
        <f>N14+N15+N16+N17</f>
        <v>9.5335800000000006</v>
      </c>
      <c r="O8" s="19">
        <f>O9+O14+O15+O16+O17</f>
        <v>0</v>
      </c>
      <c r="P8" s="19">
        <f>P9+P14+P15+P16+P17</f>
        <v>9.5335800000000006</v>
      </c>
      <c r="Q8" s="20">
        <f>Q9+Q14+Q15+Q16+Q17</f>
        <v>2.9849239400000727E-2</v>
      </c>
      <c r="R8" s="18">
        <f>R18+R20+R21</f>
        <v>18.600159999999999</v>
      </c>
      <c r="S8" s="19">
        <f>S14+S15+S16+S17</f>
        <v>18.600159999999999</v>
      </c>
      <c r="T8" s="19">
        <f>T9+T14+T15+T16+T17</f>
        <v>0</v>
      </c>
      <c r="U8" s="19">
        <f>U9+U14+U15+U16+U17</f>
        <v>18.600159999999999</v>
      </c>
      <c r="V8" s="20">
        <f>V9+V14+V15+V16+V17</f>
        <v>5.8420651999998796E-2</v>
      </c>
      <c r="W8" s="18">
        <f>W18+W20+W21</f>
        <v>7.6407999999999996</v>
      </c>
      <c r="X8" s="19">
        <f>X14+X15+X16+X17</f>
        <v>7.6407999999999996</v>
      </c>
      <c r="Y8" s="19">
        <f>Y9+Y14+Y15+Y16+Y17</f>
        <v>0</v>
      </c>
      <c r="Z8" s="19">
        <f>Z9+Z14+Z15+Z16+Z17</f>
        <v>7.6407999999999996</v>
      </c>
      <c r="AA8" s="20">
        <f>AA9+AA14+AA15+AA16+AA17</f>
        <v>5.5054525600000126E-2</v>
      </c>
      <c r="AB8" s="18">
        <f>AB18+AB20+AB21</f>
        <v>7.7234999999999996</v>
      </c>
      <c r="AC8" s="19">
        <f>AC14+AC15+AC16+AC17</f>
        <v>7.7234999999999996</v>
      </c>
      <c r="AD8" s="19">
        <f>AD9+AD14+AD15+AD16+AD17</f>
        <v>0</v>
      </c>
      <c r="AE8" s="19">
        <f>AE9+AE14+AE15+AE16+AE17</f>
        <v>7.7234999999999996</v>
      </c>
      <c r="AF8" s="20">
        <f>AF9+AF14+AF15+AF16+AF17</f>
        <v>5.5600549999999416E-2</v>
      </c>
      <c r="AG8" s="18">
        <f>AG18+AG20+AG21</f>
        <v>15.3644</v>
      </c>
      <c r="AH8" s="19">
        <f>AH14+AH15+AH16+AH17</f>
        <v>15.3644</v>
      </c>
      <c r="AI8" s="19">
        <f>AI9+AI14+AI15+AI16+AI17</f>
        <v>0</v>
      </c>
      <c r="AJ8" s="19">
        <f>AJ9+AJ14+AJ15+AJ16+AJ17</f>
        <v>15.3644</v>
      </c>
      <c r="AK8" s="20">
        <f>AK9+AK14+AK15+AK16+AK17</f>
        <v>0.11069771999999922</v>
      </c>
      <c r="AL8" s="18">
        <f>AL18+AL20+AL21</f>
        <v>9.0563715801518789</v>
      </c>
      <c r="AM8" s="19">
        <f>AM14+AM15+AM16+AM17</f>
        <v>9.0563715801518789</v>
      </c>
      <c r="AN8" s="19">
        <f>AN9+AN14+AN15+AN16+AN17</f>
        <v>0</v>
      </c>
      <c r="AO8" s="19">
        <f>AO9+AO14+AO15+AO16+AO17</f>
        <v>9.0563715801518789</v>
      </c>
      <c r="AP8" s="20">
        <f>AP9+AP14+AP15+AP16+AP17</f>
        <v>2.8599000000001595E-2</v>
      </c>
      <c r="AQ8" s="18">
        <f>AQ18+AQ20+AQ21</f>
        <v>9.5249433059398783</v>
      </c>
      <c r="AR8" s="19">
        <f>AR14+AR15+AR16+AR17</f>
        <v>9.5249433059398783</v>
      </c>
      <c r="AS8" s="19">
        <f>AS9+AS14+AS15+AS16+AS17</f>
        <v>0</v>
      </c>
      <c r="AT8" s="19">
        <f>AT9+AT14+AT15+AT16+AT17</f>
        <v>9.5249433059398783</v>
      </c>
      <c r="AU8" s="20">
        <f>AU9+AU14+AU15+AU16+AU17</f>
        <v>2.9841000000006446E-2</v>
      </c>
      <c r="AV8" s="18">
        <f>AV18+AV20+AV21</f>
        <v>18.581314886091757</v>
      </c>
      <c r="AW8" s="19">
        <f>AW14+AW15+AW16+AW17</f>
        <v>18.581314886091757</v>
      </c>
      <c r="AX8" s="19">
        <f>AX9+AX14+AX15+AX16+AX17</f>
        <v>0</v>
      </c>
      <c r="AY8" s="19">
        <f>AY9+AY14+AY15+AY16+AY17</f>
        <v>18.581314886091757</v>
      </c>
      <c r="AZ8" s="20">
        <f>AZ9+AZ14+AZ15+AZ16+AZ17</f>
        <v>5.8440000000004488E-2</v>
      </c>
    </row>
    <row r="9" spans="1:52" s="8" customFormat="1" ht="15.75">
      <c r="A9" s="21" t="s">
        <v>20</v>
      </c>
      <c r="B9" s="22" t="s">
        <v>21</v>
      </c>
      <c r="C9" s="23" t="s">
        <v>22</v>
      </c>
      <c r="D9" s="24" t="s">
        <v>22</v>
      </c>
      <c r="E9" s="25">
        <f>E11</f>
        <v>0</v>
      </c>
      <c r="F9" s="25">
        <f>F11+F12</f>
        <v>11.0098</v>
      </c>
      <c r="G9" s="26">
        <f>G11+G12+G13</f>
        <v>0.33444524000000087</v>
      </c>
      <c r="H9" s="23" t="s">
        <v>22</v>
      </c>
      <c r="I9" s="24" t="s">
        <v>22</v>
      </c>
      <c r="J9" s="25">
        <f>J11</f>
        <v>0</v>
      </c>
      <c r="K9" s="25">
        <f>K11+K12</f>
        <v>9.0665800000000001</v>
      </c>
      <c r="L9" s="26">
        <f>L11+L12+L13</f>
        <v>2.8620447599999821E-2</v>
      </c>
      <c r="M9" s="23" t="s">
        <v>22</v>
      </c>
      <c r="N9" s="24" t="s">
        <v>22</v>
      </c>
      <c r="O9" s="25">
        <f>O11</f>
        <v>0</v>
      </c>
      <c r="P9" s="25">
        <f>P11+P12</f>
        <v>9.5335800000000006</v>
      </c>
      <c r="Q9" s="26">
        <f>Q11+Q12+Q13</f>
        <v>2.9849239400000727E-2</v>
      </c>
      <c r="R9" s="23" t="s">
        <v>22</v>
      </c>
      <c r="S9" s="24" t="s">
        <v>22</v>
      </c>
      <c r="T9" s="25">
        <f>T11</f>
        <v>0</v>
      </c>
      <c r="U9" s="25">
        <f>U11+U12</f>
        <v>18.600159999999999</v>
      </c>
      <c r="V9" s="26">
        <f>V11+V12+V13</f>
        <v>5.8420651999998796E-2</v>
      </c>
      <c r="W9" s="23" t="s">
        <v>22</v>
      </c>
      <c r="X9" s="24" t="s">
        <v>22</v>
      </c>
      <c r="Y9" s="25">
        <f>Y11</f>
        <v>0</v>
      </c>
      <c r="Z9" s="25">
        <f>Z11+Z12</f>
        <v>7.6407999999999996</v>
      </c>
      <c r="AA9" s="26">
        <f>AA11+AA12+AA13</f>
        <v>5.5054525600000126E-2</v>
      </c>
      <c r="AB9" s="23" t="s">
        <v>22</v>
      </c>
      <c r="AC9" s="24" t="s">
        <v>22</v>
      </c>
      <c r="AD9" s="25">
        <f>AD11</f>
        <v>0</v>
      </c>
      <c r="AE9" s="25">
        <f>AE11+AE12</f>
        <v>7.7234999999999996</v>
      </c>
      <c r="AF9" s="26">
        <f>AF11+AF12+AF13</f>
        <v>5.5600549999999416E-2</v>
      </c>
      <c r="AG9" s="23" t="s">
        <v>22</v>
      </c>
      <c r="AH9" s="24" t="s">
        <v>22</v>
      </c>
      <c r="AI9" s="25">
        <f>AI11</f>
        <v>0</v>
      </c>
      <c r="AJ9" s="25">
        <f>AJ11+AJ12</f>
        <v>15.3644</v>
      </c>
      <c r="AK9" s="26">
        <f>AK11+AK12+AK13</f>
        <v>0.11069771999999922</v>
      </c>
      <c r="AL9" s="23" t="s">
        <v>22</v>
      </c>
      <c r="AM9" s="24" t="s">
        <v>22</v>
      </c>
      <c r="AN9" s="25">
        <f>AN11</f>
        <v>0</v>
      </c>
      <c r="AO9" s="25">
        <f>AO11+AO12</f>
        <v>9.0563715801518789</v>
      </c>
      <c r="AP9" s="26">
        <f>AP11+AP12+AP13</f>
        <v>2.8599000000001595E-2</v>
      </c>
      <c r="AQ9" s="23" t="s">
        <v>22</v>
      </c>
      <c r="AR9" s="24" t="s">
        <v>22</v>
      </c>
      <c r="AS9" s="25">
        <f>AS11</f>
        <v>0</v>
      </c>
      <c r="AT9" s="25">
        <f>AT11+AT12</f>
        <v>9.5249433059398783</v>
      </c>
      <c r="AU9" s="26">
        <f>AU11+AU12+AU13</f>
        <v>2.9841000000006446E-2</v>
      </c>
      <c r="AV9" s="23" t="s">
        <v>22</v>
      </c>
      <c r="AW9" s="24" t="s">
        <v>22</v>
      </c>
      <c r="AX9" s="25">
        <f>AX11</f>
        <v>0</v>
      </c>
      <c r="AY9" s="25">
        <f>AY11+AY12</f>
        <v>18.581314886091757</v>
      </c>
      <c r="AZ9" s="26">
        <f>AZ11+AZ12+AZ13</f>
        <v>5.8440000000004488E-2</v>
      </c>
    </row>
    <row r="10" spans="1:52" s="8" customFormat="1" ht="15.75">
      <c r="A10" s="21"/>
      <c r="B10" s="22" t="s">
        <v>23</v>
      </c>
      <c r="C10" s="23" t="s">
        <v>22</v>
      </c>
      <c r="D10" s="27" t="s">
        <v>22</v>
      </c>
      <c r="E10" s="27" t="s">
        <v>22</v>
      </c>
      <c r="F10" s="27" t="s">
        <v>22</v>
      </c>
      <c r="G10" s="28" t="s">
        <v>22</v>
      </c>
      <c r="H10" s="23" t="s">
        <v>22</v>
      </c>
      <c r="I10" s="27" t="s">
        <v>22</v>
      </c>
      <c r="J10" s="27" t="s">
        <v>22</v>
      </c>
      <c r="K10" s="27" t="s">
        <v>22</v>
      </c>
      <c r="L10" s="28" t="s">
        <v>22</v>
      </c>
      <c r="M10" s="23" t="s">
        <v>22</v>
      </c>
      <c r="N10" s="27" t="s">
        <v>22</v>
      </c>
      <c r="O10" s="27" t="s">
        <v>22</v>
      </c>
      <c r="P10" s="27" t="s">
        <v>22</v>
      </c>
      <c r="Q10" s="28" t="s">
        <v>22</v>
      </c>
      <c r="R10" s="23" t="s">
        <v>22</v>
      </c>
      <c r="S10" s="27" t="s">
        <v>22</v>
      </c>
      <c r="T10" s="27" t="s">
        <v>22</v>
      </c>
      <c r="U10" s="27" t="s">
        <v>22</v>
      </c>
      <c r="V10" s="28" t="s">
        <v>22</v>
      </c>
      <c r="W10" s="23" t="s">
        <v>22</v>
      </c>
      <c r="X10" s="27" t="s">
        <v>22</v>
      </c>
      <c r="Y10" s="27" t="s">
        <v>22</v>
      </c>
      <c r="Z10" s="27" t="s">
        <v>22</v>
      </c>
      <c r="AA10" s="28" t="s">
        <v>22</v>
      </c>
      <c r="AB10" s="23" t="s">
        <v>22</v>
      </c>
      <c r="AC10" s="27" t="s">
        <v>22</v>
      </c>
      <c r="AD10" s="27" t="s">
        <v>22</v>
      </c>
      <c r="AE10" s="27" t="s">
        <v>22</v>
      </c>
      <c r="AF10" s="28" t="s">
        <v>22</v>
      </c>
      <c r="AG10" s="23" t="s">
        <v>22</v>
      </c>
      <c r="AH10" s="27" t="s">
        <v>22</v>
      </c>
      <c r="AI10" s="27" t="s">
        <v>22</v>
      </c>
      <c r="AJ10" s="27" t="s">
        <v>22</v>
      </c>
      <c r="AK10" s="28" t="s">
        <v>22</v>
      </c>
      <c r="AL10" s="23" t="s">
        <v>22</v>
      </c>
      <c r="AM10" s="27" t="s">
        <v>22</v>
      </c>
      <c r="AN10" s="27" t="s">
        <v>22</v>
      </c>
      <c r="AO10" s="27" t="s">
        <v>22</v>
      </c>
      <c r="AP10" s="28" t="s">
        <v>22</v>
      </c>
      <c r="AQ10" s="23" t="s">
        <v>22</v>
      </c>
      <c r="AR10" s="27" t="s">
        <v>22</v>
      </c>
      <c r="AS10" s="27" t="s">
        <v>22</v>
      </c>
      <c r="AT10" s="27" t="s">
        <v>22</v>
      </c>
      <c r="AU10" s="28" t="s">
        <v>22</v>
      </c>
      <c r="AV10" s="23" t="s">
        <v>22</v>
      </c>
      <c r="AW10" s="27" t="s">
        <v>22</v>
      </c>
      <c r="AX10" s="27" t="s">
        <v>22</v>
      </c>
      <c r="AY10" s="27" t="s">
        <v>22</v>
      </c>
      <c r="AZ10" s="28" t="s">
        <v>22</v>
      </c>
    </row>
    <row r="11" spans="1:52" s="8" customFormat="1" ht="15.75">
      <c r="A11" s="21" t="s">
        <v>24</v>
      </c>
      <c r="B11" s="22" t="s">
        <v>14</v>
      </c>
      <c r="C11" s="23" t="s">
        <v>22</v>
      </c>
      <c r="D11" s="29" t="s">
        <v>22</v>
      </c>
      <c r="E11" s="30"/>
      <c r="F11" s="31">
        <f>D8-D18-D20-D21-E11-G11</f>
        <v>11.0098</v>
      </c>
      <c r="G11" s="32"/>
      <c r="H11" s="23" t="s">
        <v>22</v>
      </c>
      <c r="I11" s="29" t="s">
        <v>22</v>
      </c>
      <c r="J11" s="30"/>
      <c r="K11" s="31">
        <f>I8-I18-I20-I21-J11-L11</f>
        <v>9.0665800000000001</v>
      </c>
      <c r="L11" s="32"/>
      <c r="M11" s="23" t="s">
        <v>22</v>
      </c>
      <c r="N11" s="29" t="s">
        <v>22</v>
      </c>
      <c r="O11" s="30"/>
      <c r="P11" s="31">
        <f>N8-N18-N20-N21-O11-Q11</f>
        <v>9.5335800000000006</v>
      </c>
      <c r="Q11" s="32"/>
      <c r="R11" s="23" t="s">
        <v>22</v>
      </c>
      <c r="S11" s="29" t="s">
        <v>22</v>
      </c>
      <c r="T11" s="30"/>
      <c r="U11" s="31">
        <f>S8-S18-S20-S21-T11-V11</f>
        <v>18.600159999999999</v>
      </c>
      <c r="V11" s="32"/>
      <c r="W11" s="23" t="s">
        <v>22</v>
      </c>
      <c r="X11" s="29" t="s">
        <v>22</v>
      </c>
      <c r="Y11" s="30"/>
      <c r="Z11" s="31">
        <f>X8-X18-X20-X21-Y11-AA11</f>
        <v>7.6407999999999996</v>
      </c>
      <c r="AA11" s="32"/>
      <c r="AB11" s="23" t="s">
        <v>22</v>
      </c>
      <c r="AC11" s="29" t="s">
        <v>22</v>
      </c>
      <c r="AD11" s="30"/>
      <c r="AE11" s="31">
        <f>AC8-AC18-AC20-AC21-AD11-AF11</f>
        <v>7.7234999999999996</v>
      </c>
      <c r="AF11" s="32"/>
      <c r="AG11" s="23" t="s">
        <v>22</v>
      </c>
      <c r="AH11" s="29" t="s">
        <v>22</v>
      </c>
      <c r="AI11" s="30"/>
      <c r="AJ11" s="31">
        <f>AH8-AH18-AH20-AH21-AI11-AK11</f>
        <v>15.3644</v>
      </c>
      <c r="AK11" s="32"/>
      <c r="AL11" s="23" t="s">
        <v>22</v>
      </c>
      <c r="AM11" s="29" t="s">
        <v>22</v>
      </c>
      <c r="AN11" s="30"/>
      <c r="AO11" s="31">
        <f>AM8-AM18-AM20-AM21-AN11-AP11</f>
        <v>9.0563715801518789</v>
      </c>
      <c r="AP11" s="32"/>
      <c r="AQ11" s="23" t="s">
        <v>22</v>
      </c>
      <c r="AR11" s="29" t="s">
        <v>22</v>
      </c>
      <c r="AS11" s="30"/>
      <c r="AT11" s="31">
        <f>AR8-AR18-AR20-AR21-AS11-AU11</f>
        <v>9.5249433059398783</v>
      </c>
      <c r="AU11" s="32"/>
      <c r="AV11" s="23" t="s">
        <v>22</v>
      </c>
      <c r="AW11" s="29" t="s">
        <v>22</v>
      </c>
      <c r="AX11" s="30"/>
      <c r="AY11" s="31">
        <f>AW8-AW18-AW20-AW21-AX11-AZ11</f>
        <v>18.581314886091757</v>
      </c>
      <c r="AZ11" s="32"/>
    </row>
    <row r="12" spans="1:52" s="8" customFormat="1" ht="15.75">
      <c r="A12" s="21" t="s">
        <v>25</v>
      </c>
      <c r="B12" s="22" t="s">
        <v>15</v>
      </c>
      <c r="C12" s="23" t="s">
        <v>22</v>
      </c>
      <c r="D12" s="29" t="s">
        <v>22</v>
      </c>
      <c r="E12" s="29" t="s">
        <v>22</v>
      </c>
      <c r="F12" s="31">
        <f>E8-E18-E20-E21-G12</f>
        <v>0</v>
      </c>
      <c r="G12" s="32"/>
      <c r="H12" s="23" t="s">
        <v>22</v>
      </c>
      <c r="I12" s="29" t="s">
        <v>22</v>
      </c>
      <c r="J12" s="29" t="s">
        <v>22</v>
      </c>
      <c r="K12" s="31">
        <f>J8-J18-J20-J21-L12</f>
        <v>0</v>
      </c>
      <c r="L12" s="32"/>
      <c r="M12" s="23" t="s">
        <v>22</v>
      </c>
      <c r="N12" s="29" t="s">
        <v>22</v>
      </c>
      <c r="O12" s="29" t="s">
        <v>22</v>
      </c>
      <c r="P12" s="31">
        <f>O8-O18-O20-O21-Q12</f>
        <v>0</v>
      </c>
      <c r="Q12" s="32"/>
      <c r="R12" s="23" t="s">
        <v>22</v>
      </c>
      <c r="S12" s="29" t="s">
        <v>22</v>
      </c>
      <c r="T12" s="29" t="s">
        <v>22</v>
      </c>
      <c r="U12" s="31">
        <f>T8-T18-T20-T21-V12</f>
        <v>0</v>
      </c>
      <c r="V12" s="32"/>
      <c r="W12" s="23" t="s">
        <v>22</v>
      </c>
      <c r="X12" s="29" t="s">
        <v>22</v>
      </c>
      <c r="Y12" s="29" t="s">
        <v>22</v>
      </c>
      <c r="Z12" s="31">
        <f>Y8-Y18-Y20-Y21-AA12</f>
        <v>0</v>
      </c>
      <c r="AA12" s="32"/>
      <c r="AB12" s="23" t="s">
        <v>22</v>
      </c>
      <c r="AC12" s="29" t="s">
        <v>22</v>
      </c>
      <c r="AD12" s="29" t="s">
        <v>22</v>
      </c>
      <c r="AE12" s="31">
        <f>AD8-AD18-AD20-AD21-AF12</f>
        <v>0</v>
      </c>
      <c r="AF12" s="32"/>
      <c r="AG12" s="23" t="s">
        <v>22</v>
      </c>
      <c r="AH12" s="29" t="s">
        <v>22</v>
      </c>
      <c r="AI12" s="29" t="s">
        <v>22</v>
      </c>
      <c r="AJ12" s="31">
        <f>AI8-AI18-AI20-AI21-AK12</f>
        <v>0</v>
      </c>
      <c r="AK12" s="32"/>
      <c r="AL12" s="23" t="s">
        <v>22</v>
      </c>
      <c r="AM12" s="29" t="s">
        <v>22</v>
      </c>
      <c r="AN12" s="29" t="s">
        <v>22</v>
      </c>
      <c r="AO12" s="31">
        <f>AN8-AN18-AN20-AN21-AP12</f>
        <v>0</v>
      </c>
      <c r="AP12" s="32"/>
      <c r="AQ12" s="23" t="s">
        <v>22</v>
      </c>
      <c r="AR12" s="29" t="s">
        <v>22</v>
      </c>
      <c r="AS12" s="29" t="s">
        <v>22</v>
      </c>
      <c r="AT12" s="31">
        <f>AS8-AS18-AS20-AS21-AU12</f>
        <v>0</v>
      </c>
      <c r="AU12" s="32"/>
      <c r="AV12" s="23" t="s">
        <v>22</v>
      </c>
      <c r="AW12" s="29" t="s">
        <v>22</v>
      </c>
      <c r="AX12" s="29" t="s">
        <v>22</v>
      </c>
      <c r="AY12" s="31">
        <f>AX8-AX18-AX20-AX21-AZ12</f>
        <v>0</v>
      </c>
      <c r="AZ12" s="32"/>
    </row>
    <row r="13" spans="1:52" s="8" customFormat="1" ht="15.75">
      <c r="A13" s="21" t="s">
        <v>26</v>
      </c>
      <c r="B13" s="22" t="s">
        <v>16</v>
      </c>
      <c r="C13" s="23" t="s">
        <v>22</v>
      </c>
      <c r="D13" s="29" t="s">
        <v>22</v>
      </c>
      <c r="E13" s="29" t="s">
        <v>22</v>
      </c>
      <c r="F13" s="29" t="s">
        <v>22</v>
      </c>
      <c r="G13" s="33">
        <f>F8-F18-F20-F21</f>
        <v>0.33444524000000087</v>
      </c>
      <c r="H13" s="23" t="s">
        <v>22</v>
      </c>
      <c r="I13" s="29" t="s">
        <v>22</v>
      </c>
      <c r="J13" s="29" t="s">
        <v>22</v>
      </c>
      <c r="K13" s="29" t="s">
        <v>22</v>
      </c>
      <c r="L13" s="33">
        <f>K8-K18-K20-K21</f>
        <v>2.8620447599999821E-2</v>
      </c>
      <c r="M13" s="23" t="s">
        <v>22</v>
      </c>
      <c r="N13" s="29" t="s">
        <v>22</v>
      </c>
      <c r="O13" s="29" t="s">
        <v>22</v>
      </c>
      <c r="P13" s="29" t="s">
        <v>22</v>
      </c>
      <c r="Q13" s="33">
        <f>P8-P18-P20-P21</f>
        <v>2.9849239400000727E-2</v>
      </c>
      <c r="R13" s="23" t="s">
        <v>22</v>
      </c>
      <c r="S13" s="29" t="s">
        <v>22</v>
      </c>
      <c r="T13" s="29" t="s">
        <v>22</v>
      </c>
      <c r="U13" s="29" t="s">
        <v>22</v>
      </c>
      <c r="V13" s="33">
        <f>U8-U18-U20-U21</f>
        <v>5.8420651999998796E-2</v>
      </c>
      <c r="W13" s="23" t="s">
        <v>22</v>
      </c>
      <c r="X13" s="29" t="s">
        <v>22</v>
      </c>
      <c r="Y13" s="29" t="s">
        <v>22</v>
      </c>
      <c r="Z13" s="29" t="s">
        <v>22</v>
      </c>
      <c r="AA13" s="33">
        <f>Z8-Z18-Z20-Z21</f>
        <v>5.5054525600000126E-2</v>
      </c>
      <c r="AB13" s="23" t="s">
        <v>22</v>
      </c>
      <c r="AC13" s="29" t="s">
        <v>22</v>
      </c>
      <c r="AD13" s="29" t="s">
        <v>22</v>
      </c>
      <c r="AE13" s="29" t="s">
        <v>22</v>
      </c>
      <c r="AF13" s="33">
        <f>AE8-AE18-AE20-AE21</f>
        <v>5.5600549999999416E-2</v>
      </c>
      <c r="AG13" s="23" t="s">
        <v>22</v>
      </c>
      <c r="AH13" s="29" t="s">
        <v>22</v>
      </c>
      <c r="AI13" s="29" t="s">
        <v>22</v>
      </c>
      <c r="AJ13" s="29" t="s">
        <v>22</v>
      </c>
      <c r="AK13" s="33">
        <f>AJ8-AJ18-AJ20-AJ21</f>
        <v>0.11069771999999922</v>
      </c>
      <c r="AL13" s="23" t="s">
        <v>22</v>
      </c>
      <c r="AM13" s="29" t="s">
        <v>22</v>
      </c>
      <c r="AN13" s="29" t="s">
        <v>22</v>
      </c>
      <c r="AO13" s="29" t="s">
        <v>22</v>
      </c>
      <c r="AP13" s="33">
        <f>AO8-AO18-AO20-AO21</f>
        <v>2.8599000000001595E-2</v>
      </c>
      <c r="AQ13" s="23" t="s">
        <v>22</v>
      </c>
      <c r="AR13" s="29" t="s">
        <v>22</v>
      </c>
      <c r="AS13" s="29" t="s">
        <v>22</v>
      </c>
      <c r="AT13" s="29" t="s">
        <v>22</v>
      </c>
      <c r="AU13" s="33">
        <f>AT8-AT18-AT20-AT21</f>
        <v>2.9841000000006446E-2</v>
      </c>
      <c r="AV13" s="23" t="s">
        <v>22</v>
      </c>
      <c r="AW13" s="29" t="s">
        <v>22</v>
      </c>
      <c r="AX13" s="29" t="s">
        <v>22</v>
      </c>
      <c r="AY13" s="29" t="s">
        <v>22</v>
      </c>
      <c r="AZ13" s="33">
        <f>AY8-AY18-AY20-AY21</f>
        <v>5.8440000000004488E-2</v>
      </c>
    </row>
    <row r="14" spans="1:52" s="8" customFormat="1" ht="15.75">
      <c r="A14" s="21" t="s">
        <v>27</v>
      </c>
      <c r="B14" s="22" t="s">
        <v>28</v>
      </c>
      <c r="C14" s="34">
        <f>SUM(D14:G14)</f>
        <v>0</v>
      </c>
      <c r="D14" s="35"/>
      <c r="E14" s="35"/>
      <c r="F14" s="35"/>
      <c r="G14" s="32"/>
      <c r="H14" s="34">
        <f>SUM(I14:L14)</f>
        <v>0</v>
      </c>
      <c r="I14" s="35"/>
      <c r="J14" s="35"/>
      <c r="K14" s="35"/>
      <c r="L14" s="32"/>
      <c r="M14" s="34">
        <f>SUM(N14:Q14)</f>
        <v>0</v>
      </c>
      <c r="N14" s="35"/>
      <c r="O14" s="35"/>
      <c r="P14" s="35"/>
      <c r="Q14" s="32"/>
      <c r="R14" s="34">
        <f>SUM(S14:V14)</f>
        <v>0</v>
      </c>
      <c r="S14" s="35"/>
      <c r="T14" s="35"/>
      <c r="U14" s="35"/>
      <c r="V14" s="32"/>
      <c r="W14" s="34">
        <f>SUM(X14:AA14)</f>
        <v>0</v>
      </c>
      <c r="X14" s="35"/>
      <c r="Y14" s="35"/>
      <c r="Z14" s="35"/>
      <c r="AA14" s="32"/>
      <c r="AB14" s="34">
        <f>SUM(AC14:AF14)</f>
        <v>0</v>
      </c>
      <c r="AC14" s="35"/>
      <c r="AD14" s="35"/>
      <c r="AE14" s="35"/>
      <c r="AF14" s="32"/>
      <c r="AG14" s="34">
        <f>SUM(AH14:AK14)</f>
        <v>0</v>
      </c>
      <c r="AH14" s="35"/>
      <c r="AI14" s="35"/>
      <c r="AJ14" s="35"/>
      <c r="AK14" s="32"/>
      <c r="AL14" s="34">
        <f>SUM(AM14:AP14)</f>
        <v>0</v>
      </c>
      <c r="AM14" s="35"/>
      <c r="AN14" s="35"/>
      <c r="AO14" s="35"/>
      <c r="AP14" s="32"/>
      <c r="AQ14" s="34">
        <f>SUM(AR14:AU14)</f>
        <v>0</v>
      </c>
      <c r="AR14" s="35"/>
      <c r="AS14" s="35"/>
      <c r="AT14" s="35"/>
      <c r="AU14" s="32"/>
      <c r="AV14" s="34">
        <f>SUM(AW14:AZ14)</f>
        <v>0</v>
      </c>
      <c r="AW14" s="35"/>
      <c r="AX14" s="35"/>
      <c r="AY14" s="35"/>
      <c r="AZ14" s="32"/>
    </row>
    <row r="15" spans="1:52" s="8" customFormat="1" ht="15.75">
      <c r="A15" s="21" t="s">
        <v>29</v>
      </c>
      <c r="B15" s="22" t="s">
        <v>30</v>
      </c>
      <c r="C15" s="34">
        <f>SUM(D15:G15)</f>
        <v>0</v>
      </c>
      <c r="D15" s="30"/>
      <c r="E15" s="30"/>
      <c r="F15" s="30"/>
      <c r="G15" s="32"/>
      <c r="H15" s="34">
        <f>SUM(I15:L15)</f>
        <v>0</v>
      </c>
      <c r="I15" s="30"/>
      <c r="J15" s="30"/>
      <c r="K15" s="30"/>
      <c r="L15" s="32"/>
      <c r="M15" s="34">
        <f>SUM(N15:Q15)</f>
        <v>0</v>
      </c>
      <c r="N15" s="30"/>
      <c r="O15" s="30"/>
      <c r="P15" s="30"/>
      <c r="Q15" s="32"/>
      <c r="R15" s="34">
        <f>SUM(S15:V15)</f>
        <v>0</v>
      </c>
      <c r="S15" s="30"/>
      <c r="T15" s="30"/>
      <c r="U15" s="30"/>
      <c r="V15" s="32"/>
      <c r="W15" s="34">
        <f>SUM(X15:AA15)</f>
        <v>0</v>
      </c>
      <c r="X15" s="30"/>
      <c r="Y15" s="30"/>
      <c r="Z15" s="30"/>
      <c r="AA15" s="32"/>
      <c r="AB15" s="34">
        <f>SUM(AC15:AF15)</f>
        <v>0</v>
      </c>
      <c r="AC15" s="30"/>
      <c r="AD15" s="30"/>
      <c r="AE15" s="30"/>
      <c r="AF15" s="32"/>
      <c r="AG15" s="34">
        <f>SUM(AH15:AK15)</f>
        <v>0</v>
      </c>
      <c r="AH15" s="30"/>
      <c r="AI15" s="30"/>
      <c r="AJ15" s="30"/>
      <c r="AK15" s="32"/>
      <c r="AL15" s="34">
        <f>SUM(AM15:AP15)</f>
        <v>0</v>
      </c>
      <c r="AM15" s="30"/>
      <c r="AN15" s="30"/>
      <c r="AO15" s="30"/>
      <c r="AP15" s="32"/>
      <c r="AQ15" s="34">
        <f>SUM(AR15:AU15)</f>
        <v>0</v>
      </c>
      <c r="AR15" s="30"/>
      <c r="AS15" s="30"/>
      <c r="AT15" s="30"/>
      <c r="AU15" s="32"/>
      <c r="AV15" s="34">
        <f>SUM(AW15:AZ15)</f>
        <v>0</v>
      </c>
      <c r="AW15" s="30"/>
      <c r="AX15" s="30"/>
      <c r="AY15" s="30"/>
      <c r="AZ15" s="32"/>
    </row>
    <row r="16" spans="1:52" s="8" customFormat="1" ht="52.5" customHeight="1">
      <c r="A16" s="21" t="s">
        <v>31</v>
      </c>
      <c r="B16" s="22" t="s">
        <v>32</v>
      </c>
      <c r="C16" s="34">
        <f>SUM(D16:G16)</f>
        <v>11.0098</v>
      </c>
      <c r="D16" s="30">
        <v>11.0098</v>
      </c>
      <c r="E16" s="30"/>
      <c r="F16" s="30"/>
      <c r="G16" s="32"/>
      <c r="H16" s="34">
        <f>SUM(I16:L16)</f>
        <v>9.0665800000000001</v>
      </c>
      <c r="I16" s="30">
        <v>9.0665800000000001</v>
      </c>
      <c r="J16" s="30"/>
      <c r="K16" s="30"/>
      <c r="L16" s="32"/>
      <c r="M16" s="34">
        <f>SUM(N16:Q16)</f>
        <v>9.5335800000000006</v>
      </c>
      <c r="N16" s="30">
        <v>9.5335800000000006</v>
      </c>
      <c r="O16" s="30"/>
      <c r="P16" s="30"/>
      <c r="Q16" s="32"/>
      <c r="R16" s="34">
        <f>SUM(S16:V16)</f>
        <v>18.600159999999999</v>
      </c>
      <c r="S16" s="30">
        <v>18.600159999999999</v>
      </c>
      <c r="T16" s="30"/>
      <c r="U16" s="30"/>
      <c r="V16" s="32"/>
      <c r="W16" s="34">
        <f>SUM(X16:AA16)</f>
        <v>7.6407999999999996</v>
      </c>
      <c r="X16" s="30">
        <v>7.6407999999999996</v>
      </c>
      <c r="Y16" s="30"/>
      <c r="Z16" s="30"/>
      <c r="AA16" s="32"/>
      <c r="AB16" s="34">
        <f>SUM(AC16:AF16)</f>
        <v>7.7234999999999996</v>
      </c>
      <c r="AC16" s="30">
        <v>7.7234999999999996</v>
      </c>
      <c r="AD16" s="30"/>
      <c r="AE16" s="30"/>
      <c r="AF16" s="32"/>
      <c r="AG16" s="34">
        <f>SUM(AH16:AK16)</f>
        <v>15.3644</v>
      </c>
      <c r="AH16" s="30">
        <v>15.3644</v>
      </c>
      <c r="AI16" s="30"/>
      <c r="AJ16" s="36"/>
      <c r="AK16" s="32"/>
      <c r="AL16" s="34">
        <f>SUM(AM16:AP16)</f>
        <v>9.0563715801518789</v>
      </c>
      <c r="AM16" s="30">
        <v>9.0563715801518789</v>
      </c>
      <c r="AN16" s="30"/>
      <c r="AO16" s="30"/>
      <c r="AP16" s="32"/>
      <c r="AQ16" s="34">
        <f>SUM(AR16:AU16)</f>
        <v>9.5249433059398783</v>
      </c>
      <c r="AR16" s="30">
        <v>9.5249433059398783</v>
      </c>
      <c r="AS16" s="30"/>
      <c r="AT16" s="30"/>
      <c r="AU16" s="32"/>
      <c r="AV16" s="34">
        <f>SUM(AW16:AZ16)</f>
        <v>18.581314886091757</v>
      </c>
      <c r="AW16" s="30">
        <v>18.581314886091757</v>
      </c>
      <c r="AX16" s="30"/>
      <c r="AY16" s="30"/>
      <c r="AZ16" s="32"/>
    </row>
    <row r="17" spans="1:52" s="8" customFormat="1" ht="31.5">
      <c r="A17" s="21" t="s">
        <v>33</v>
      </c>
      <c r="B17" s="22" t="s">
        <v>34</v>
      </c>
      <c r="C17" s="34">
        <f>SUM(D17:G17)</f>
        <v>0</v>
      </c>
      <c r="D17" s="30"/>
      <c r="E17" s="30"/>
      <c r="F17" s="30"/>
      <c r="G17" s="32"/>
      <c r="H17" s="34">
        <f>SUM(I17:L17)</f>
        <v>0</v>
      </c>
      <c r="I17" s="30"/>
      <c r="J17" s="30"/>
      <c r="K17" s="30"/>
      <c r="L17" s="32"/>
      <c r="M17" s="34">
        <f>SUM(N17:Q17)</f>
        <v>0</v>
      </c>
      <c r="N17" s="30"/>
      <c r="O17" s="30"/>
      <c r="P17" s="30"/>
      <c r="Q17" s="32"/>
      <c r="R17" s="34">
        <f>SUM(S17:V17)</f>
        <v>0</v>
      </c>
      <c r="S17" s="30"/>
      <c r="T17" s="30"/>
      <c r="U17" s="30"/>
      <c r="V17" s="32"/>
      <c r="W17" s="34">
        <f>SUM(X17:AA17)</f>
        <v>0</v>
      </c>
      <c r="X17" s="30"/>
      <c r="Y17" s="30"/>
      <c r="Z17" s="30"/>
      <c r="AA17" s="32"/>
      <c r="AB17" s="34">
        <f>SUM(AC17:AF17)</f>
        <v>0</v>
      </c>
      <c r="AC17" s="30"/>
      <c r="AD17" s="30"/>
      <c r="AE17" s="30"/>
      <c r="AF17" s="32"/>
      <c r="AG17" s="34">
        <f>SUM(AH17:AK17)</f>
        <v>0</v>
      </c>
      <c r="AH17" s="30"/>
      <c r="AI17" s="30"/>
      <c r="AJ17" s="30"/>
      <c r="AK17" s="32"/>
      <c r="AL17" s="34">
        <f>SUM(AM17:AP17)</f>
        <v>0</v>
      </c>
      <c r="AM17" s="30"/>
      <c r="AN17" s="30"/>
      <c r="AO17" s="30"/>
      <c r="AP17" s="32"/>
      <c r="AQ17" s="34">
        <f>SUM(AR17:AU17)</f>
        <v>0</v>
      </c>
      <c r="AR17" s="30"/>
      <c r="AS17" s="30"/>
      <c r="AT17" s="30"/>
      <c r="AU17" s="32"/>
      <c r="AV17" s="34">
        <f>SUM(AW17:AZ17)</f>
        <v>0</v>
      </c>
      <c r="AW17" s="30"/>
      <c r="AX17" s="30"/>
      <c r="AY17" s="30"/>
      <c r="AZ17" s="32"/>
    </row>
    <row r="18" spans="1:52" s="8" customFormat="1" ht="31.5">
      <c r="A18" s="21" t="s">
        <v>35</v>
      </c>
      <c r="B18" s="22" t="s">
        <v>36</v>
      </c>
      <c r="C18" s="34">
        <f>SUM(D18:G18)</f>
        <v>0.39855476000000001</v>
      </c>
      <c r="D18" s="25">
        <f>D8*D19/100</f>
        <v>0</v>
      </c>
      <c r="E18" s="25">
        <f>E8*E19/100</f>
        <v>0</v>
      </c>
      <c r="F18" s="25">
        <f>F8*F19/100</f>
        <v>0.39855476000000001</v>
      </c>
      <c r="G18" s="26">
        <f>G8*G19/100</f>
        <v>0</v>
      </c>
      <c r="H18" s="34">
        <f>SUM(I18:L18)</f>
        <v>0.36066855240000001</v>
      </c>
      <c r="I18" s="25">
        <f>I8*I19/100</f>
        <v>0</v>
      </c>
      <c r="J18" s="25">
        <f>J8*J19/100</f>
        <v>0</v>
      </c>
      <c r="K18" s="25">
        <f>K8*K19/100</f>
        <v>0.36066855240000001</v>
      </c>
      <c r="L18" s="26">
        <f>L8*L19/100</f>
        <v>0</v>
      </c>
      <c r="M18" s="34">
        <f>SUM(N18:Q18)</f>
        <v>0.37724376060000003</v>
      </c>
      <c r="N18" s="25">
        <f>N8*N19/100</f>
        <v>0</v>
      </c>
      <c r="O18" s="25">
        <f>O8*O19/100</f>
        <v>0</v>
      </c>
      <c r="P18" s="25">
        <f>P8*P19/100</f>
        <v>0.37724376060000003</v>
      </c>
      <c r="Q18" s="26">
        <f>Q8*Q19/100</f>
        <v>0</v>
      </c>
      <c r="R18" s="34">
        <f>SUM(S18:V18)</f>
        <v>0.73796134799999991</v>
      </c>
      <c r="S18" s="25">
        <f>S8*S19/100</f>
        <v>0</v>
      </c>
      <c r="T18" s="25">
        <f>T8*T19/100</f>
        <v>0</v>
      </c>
      <c r="U18" s="25">
        <f>U8*U19/100</f>
        <v>0.73796134799999991</v>
      </c>
      <c r="V18" s="26">
        <f>V8*V19/100</f>
        <v>0</v>
      </c>
      <c r="W18" s="34">
        <f>SUM(X18:AA18)</f>
        <v>0.2956454744</v>
      </c>
      <c r="X18" s="25">
        <f>X8*X19/100</f>
        <v>0</v>
      </c>
      <c r="Y18" s="25">
        <f>Y8*Y19/100</f>
        <v>0</v>
      </c>
      <c r="Z18" s="25">
        <f>Z8*Z19/100</f>
        <v>0.2956454744</v>
      </c>
      <c r="AA18" s="26">
        <f>AA8*AA19/100</f>
        <v>0</v>
      </c>
      <c r="AB18" s="34">
        <f>SUM(AC18:AF18)</f>
        <v>0.29889945000000001</v>
      </c>
      <c r="AC18" s="25">
        <f>AC8*AC19/100</f>
        <v>0</v>
      </c>
      <c r="AD18" s="25">
        <f>AD8*AD19/100</f>
        <v>0</v>
      </c>
      <c r="AE18" s="25">
        <f>AE8*AE19/100</f>
        <v>0.29889945000000001</v>
      </c>
      <c r="AF18" s="26">
        <f>AF8*AF19/100</f>
        <v>0</v>
      </c>
      <c r="AG18" s="34">
        <f>SUM(AH18:AK18)</f>
        <v>0.59460228000000004</v>
      </c>
      <c r="AH18" s="25">
        <f>AH8*AH19/100</f>
        <v>0</v>
      </c>
      <c r="AI18" s="25">
        <f>AI8*AI19/100</f>
        <v>0</v>
      </c>
      <c r="AJ18" s="25">
        <f>AJ8*AJ19/100</f>
        <v>0.59460228000000004</v>
      </c>
      <c r="AK18" s="26">
        <f>AK8*AK19/100</f>
        <v>0</v>
      </c>
      <c r="AL18" s="34">
        <f>SUM(AM18:AP18)</f>
        <v>0.35048158015187775</v>
      </c>
      <c r="AM18" s="25">
        <f>AM8*AM19/100</f>
        <v>0</v>
      </c>
      <c r="AN18" s="25">
        <f>AN8*AN19/100</f>
        <v>0</v>
      </c>
      <c r="AO18" s="25">
        <f>AO8*AO19/100</f>
        <v>0.35048158015187775</v>
      </c>
      <c r="AP18" s="26">
        <f>AP8*AP19/100</f>
        <v>0</v>
      </c>
      <c r="AQ18" s="34">
        <f>SUM(AR18:AU18)</f>
        <v>0.36861530593987335</v>
      </c>
      <c r="AR18" s="25">
        <f>AR8*AR19/100</f>
        <v>0</v>
      </c>
      <c r="AS18" s="25">
        <f>AS8*AS19/100</f>
        <v>0</v>
      </c>
      <c r="AT18" s="25">
        <f>AT8*AT19/100</f>
        <v>0.36861530593987335</v>
      </c>
      <c r="AU18" s="26">
        <f>AU8*AU19/100</f>
        <v>0</v>
      </c>
      <c r="AV18" s="34">
        <f>SUM(AW18:AZ18)</f>
        <v>0.71909688609175104</v>
      </c>
      <c r="AW18" s="25">
        <f>AW8*AW19/100</f>
        <v>0</v>
      </c>
      <c r="AX18" s="25">
        <f>AX8*AX19/100</f>
        <v>0</v>
      </c>
      <c r="AY18" s="25">
        <f>AY8*AY19/100</f>
        <v>0.71909688609175104</v>
      </c>
      <c r="AZ18" s="26">
        <f>AZ8*AZ19/100</f>
        <v>0</v>
      </c>
    </row>
    <row r="19" spans="1:52" s="8" customFormat="1" ht="15.75">
      <c r="A19" s="21" t="s">
        <v>37</v>
      </c>
      <c r="B19" s="22" t="s">
        <v>38</v>
      </c>
      <c r="C19" s="34">
        <f>IF(C8=0,0,C18/C8*100)</f>
        <v>3.62</v>
      </c>
      <c r="D19" s="37"/>
      <c r="E19" s="37"/>
      <c r="F19" s="37">
        <v>3.62</v>
      </c>
      <c r="G19" s="38"/>
      <c r="H19" s="34">
        <f>IF(H8=0,0,H18/H8*100)</f>
        <v>3.9780000000000002</v>
      </c>
      <c r="I19" s="37"/>
      <c r="J19" s="37"/>
      <c r="K19" s="37">
        <v>3.9780000000000002</v>
      </c>
      <c r="L19" s="38"/>
      <c r="M19" s="34">
        <f>IF(M8=0,0,M18/M8*100)</f>
        <v>3.9570000000000003</v>
      </c>
      <c r="N19" s="37"/>
      <c r="O19" s="37"/>
      <c r="P19" s="37">
        <v>3.9569999999999999</v>
      </c>
      <c r="Q19" s="38"/>
      <c r="R19" s="34">
        <f>IF(R8=0,0,R18/R8*100)</f>
        <v>3.9674999999999994</v>
      </c>
      <c r="S19" s="37"/>
      <c r="T19" s="37"/>
      <c r="U19" s="37">
        <v>3.9674999999999998</v>
      </c>
      <c r="V19" s="38"/>
      <c r="W19" s="34">
        <f>IF(W8=0,0,W18/W8*100)</f>
        <v>3.8693</v>
      </c>
      <c r="X19" s="37"/>
      <c r="Y19" s="37"/>
      <c r="Z19" s="37">
        <v>3.8693</v>
      </c>
      <c r="AA19" s="38"/>
      <c r="AB19" s="34">
        <f>IF(AB8=0,0,AB18/AB8*100)</f>
        <v>3.8700000000000006</v>
      </c>
      <c r="AC19" s="37"/>
      <c r="AD19" s="37"/>
      <c r="AE19" s="37">
        <v>3.87</v>
      </c>
      <c r="AF19" s="38"/>
      <c r="AG19" s="34">
        <f>IF(AG8=0,0,AG18/AG8*100)</f>
        <v>3.8700000000000006</v>
      </c>
      <c r="AH19" s="37"/>
      <c r="AI19" s="37"/>
      <c r="AJ19" s="37">
        <v>3.87</v>
      </c>
      <c r="AK19" s="38"/>
      <c r="AL19" s="34">
        <f>IF(AL8=0,0,AL18/AL8*100)</f>
        <v>3.8700000000000006</v>
      </c>
      <c r="AM19" s="37"/>
      <c r="AN19" s="37"/>
      <c r="AO19" s="37">
        <v>3.87</v>
      </c>
      <c r="AP19" s="38"/>
      <c r="AQ19" s="34">
        <f>IF(AQ8=0,0,AQ18/AQ8*100)</f>
        <v>3.8700000000000006</v>
      </c>
      <c r="AR19" s="37"/>
      <c r="AS19" s="37"/>
      <c r="AT19" s="37">
        <v>3.87</v>
      </c>
      <c r="AU19" s="38"/>
      <c r="AV19" s="34">
        <f>IF(AV8=0,0,AV18/AV8*100)</f>
        <v>3.8700000000000006</v>
      </c>
      <c r="AW19" s="37"/>
      <c r="AX19" s="37"/>
      <c r="AY19" s="37">
        <v>3.87</v>
      </c>
      <c r="AZ19" s="38"/>
    </row>
    <row r="20" spans="1:52" s="8" customFormat="1" ht="47.25">
      <c r="A20" s="21" t="s">
        <v>39</v>
      </c>
      <c r="B20" s="22" t="s">
        <v>40</v>
      </c>
      <c r="C20" s="34">
        <f>SUM(D20:G20)</f>
        <v>0</v>
      </c>
      <c r="D20" s="37"/>
      <c r="E20" s="37"/>
      <c r="F20" s="37"/>
      <c r="G20" s="38"/>
      <c r="H20" s="34">
        <f>SUM(I20:L20)</f>
        <v>0</v>
      </c>
      <c r="I20" s="37"/>
      <c r="J20" s="37"/>
      <c r="K20" s="37"/>
      <c r="L20" s="38"/>
      <c r="M20" s="34">
        <f>SUM(N20:Q20)</f>
        <v>0</v>
      </c>
      <c r="N20" s="37"/>
      <c r="O20" s="37"/>
      <c r="P20" s="37"/>
      <c r="Q20" s="38"/>
      <c r="R20" s="34">
        <f>SUM(S20:V20)</f>
        <v>0</v>
      </c>
      <c r="S20" s="37"/>
      <c r="T20" s="37"/>
      <c r="U20" s="37"/>
      <c r="V20" s="38"/>
      <c r="W20" s="34">
        <f>SUM(X20:AA20)</f>
        <v>0</v>
      </c>
      <c r="X20" s="37"/>
      <c r="Y20" s="37"/>
      <c r="Z20" s="37"/>
      <c r="AA20" s="38"/>
      <c r="AB20" s="34">
        <f>SUM(AC20:AF20)</f>
        <v>0</v>
      </c>
      <c r="AC20" s="37"/>
      <c r="AD20" s="37"/>
      <c r="AE20" s="37"/>
      <c r="AF20" s="38"/>
      <c r="AG20" s="34">
        <f>SUM(AH20:AK20)</f>
        <v>0</v>
      </c>
      <c r="AH20" s="37"/>
      <c r="AI20" s="37"/>
      <c r="AJ20" s="37"/>
      <c r="AK20" s="38"/>
      <c r="AL20" s="34">
        <f>SUM(AM20:AP20)</f>
        <v>0</v>
      </c>
      <c r="AM20" s="37"/>
      <c r="AN20" s="37"/>
      <c r="AO20" s="37"/>
      <c r="AP20" s="38"/>
      <c r="AQ20" s="34">
        <f>SUM(AR20:AU20)</f>
        <v>0</v>
      </c>
      <c r="AR20" s="37"/>
      <c r="AS20" s="37"/>
      <c r="AT20" s="37"/>
      <c r="AU20" s="38"/>
      <c r="AV20" s="34">
        <f>SUM(AW20:AZ20)</f>
        <v>0</v>
      </c>
      <c r="AW20" s="37"/>
      <c r="AX20" s="37"/>
      <c r="AY20" s="37"/>
      <c r="AZ20" s="38"/>
    </row>
    <row r="21" spans="1:52" s="8" customFormat="1" ht="15.75">
      <c r="A21" s="21" t="s">
        <v>41</v>
      </c>
      <c r="B21" s="22" t="s">
        <v>42</v>
      </c>
      <c r="C21" s="34">
        <f>SUM(D21:G21)</f>
        <v>10.611245240000001</v>
      </c>
      <c r="D21" s="25">
        <f>D22+D23+D24</f>
        <v>0</v>
      </c>
      <c r="E21" s="25">
        <f>E22+E23+E24</f>
        <v>0</v>
      </c>
      <c r="F21" s="25">
        <f>F22+F23+F24</f>
        <v>10.2768</v>
      </c>
      <c r="G21" s="26">
        <f>G8-G18-G20</f>
        <v>0.33444524000000087</v>
      </c>
      <c r="H21" s="34">
        <f>SUM(I21:L21)</f>
        <v>8.7059114476000001</v>
      </c>
      <c r="I21" s="25">
        <f>I22+I23+I24</f>
        <v>0</v>
      </c>
      <c r="J21" s="25">
        <f>J22+J23+J24</f>
        <v>0</v>
      </c>
      <c r="K21" s="25">
        <f>K22+K23+K24</f>
        <v>8.6772910000000003</v>
      </c>
      <c r="L21" s="26">
        <f>L8-L18-L20</f>
        <v>2.8620447599999821E-2</v>
      </c>
      <c r="M21" s="34">
        <f>SUM(N21:Q21)</f>
        <v>9.1563362393999999</v>
      </c>
      <c r="N21" s="25">
        <f>N22+N23+N24</f>
        <v>0</v>
      </c>
      <c r="O21" s="25">
        <f>O22+O23+O24</f>
        <v>0</v>
      </c>
      <c r="P21" s="25">
        <f>P22+P23+P24</f>
        <v>9.1264869999999991</v>
      </c>
      <c r="Q21" s="26">
        <f>Q8-Q18-Q20</f>
        <v>2.9849239400000727E-2</v>
      </c>
      <c r="R21" s="34">
        <f>SUM(S21:V21)</f>
        <v>17.862198652</v>
      </c>
      <c r="S21" s="25">
        <f>S22+S23+S24</f>
        <v>0</v>
      </c>
      <c r="T21" s="25">
        <f>T22+T23+T24</f>
        <v>0</v>
      </c>
      <c r="U21" s="25">
        <f>U22+U23+U24</f>
        <v>17.803778000000001</v>
      </c>
      <c r="V21" s="26">
        <f>V8-V18-V20</f>
        <v>5.8420651999998796E-2</v>
      </c>
      <c r="W21" s="34">
        <f>SUM(X21:AA21)</f>
        <v>7.3451545255999999</v>
      </c>
      <c r="X21" s="25">
        <f>X22+X23+X24</f>
        <v>0</v>
      </c>
      <c r="Y21" s="25">
        <f>Y22+Y23+Y24</f>
        <v>0</v>
      </c>
      <c r="Z21" s="25">
        <f>Z22+Z23+Z24</f>
        <v>7.2900999999999998</v>
      </c>
      <c r="AA21" s="26">
        <f>AA8-AA18-AA20</f>
        <v>5.5054525600000126E-2</v>
      </c>
      <c r="AB21" s="34">
        <f>SUM(AC21:AF21)</f>
        <v>7.4246005499999992</v>
      </c>
      <c r="AC21" s="25">
        <f>AC22+AC23+AC24</f>
        <v>0</v>
      </c>
      <c r="AD21" s="25">
        <f>AD22+AD23+AD24</f>
        <v>0</v>
      </c>
      <c r="AE21" s="25">
        <f>AE22+AE23+AE24</f>
        <v>7.3689999999999998</v>
      </c>
      <c r="AF21" s="26">
        <f>AF8-AF18-AF20</f>
        <v>5.5600549999999416E-2</v>
      </c>
      <c r="AG21" s="34">
        <f>SUM(AH21:AK21)</f>
        <v>14.76979772</v>
      </c>
      <c r="AH21" s="25">
        <f>AH22+AH23+AH24</f>
        <v>0</v>
      </c>
      <c r="AI21" s="25">
        <f>AI22+AI23+AI24</f>
        <v>0</v>
      </c>
      <c r="AJ21" s="25">
        <f>AJ22+AJ23+AJ24</f>
        <v>14.6591</v>
      </c>
      <c r="AK21" s="26">
        <f>AK8-AK18-AK20</f>
        <v>0.11069771999999922</v>
      </c>
      <c r="AL21" s="34">
        <f>SUM(AM21:AP21)</f>
        <v>8.7058900000000019</v>
      </c>
      <c r="AM21" s="25">
        <f>AM22+AM23+AM24</f>
        <v>0</v>
      </c>
      <c r="AN21" s="25">
        <f>AN22+AN23+AN24</f>
        <v>0</v>
      </c>
      <c r="AO21" s="25">
        <f>AO22+AO23+AO24</f>
        <v>8.6772910000000003</v>
      </c>
      <c r="AP21" s="26">
        <f>AP8-AP18-AP20</f>
        <v>2.8599000000001595E-2</v>
      </c>
      <c r="AQ21" s="34">
        <f>SUM(AR21:AU21)</f>
        <v>9.1563280000000056</v>
      </c>
      <c r="AR21" s="25">
        <f>AR22+AR23+AR24</f>
        <v>0</v>
      </c>
      <c r="AS21" s="25">
        <f>AS22+AS23+AS24</f>
        <v>0</v>
      </c>
      <c r="AT21" s="25">
        <f>AT22+AT23+AT24</f>
        <v>9.1264869999999991</v>
      </c>
      <c r="AU21" s="26">
        <f>AU8-AU18-AU20</f>
        <v>2.9841000000006446E-2</v>
      </c>
      <c r="AV21" s="34">
        <f>SUM(AW21:AZ21)</f>
        <v>17.862218000000006</v>
      </c>
      <c r="AW21" s="25">
        <f>AW22+AW23+AW24</f>
        <v>0</v>
      </c>
      <c r="AX21" s="25">
        <f>AX22+AX23+AX24</f>
        <v>0</v>
      </c>
      <c r="AY21" s="25">
        <f>AY22+AY23+AY24</f>
        <v>17.803778000000001</v>
      </c>
      <c r="AZ21" s="26">
        <f>AZ8-AZ18-AZ20</f>
        <v>5.8440000000004488E-2</v>
      </c>
    </row>
    <row r="22" spans="1:52" s="8" customFormat="1" ht="36" customHeight="1">
      <c r="A22" s="21" t="s">
        <v>43</v>
      </c>
      <c r="B22" s="22" t="s">
        <v>44</v>
      </c>
      <c r="C22" s="34">
        <f>SUM(D22:G22)</f>
        <v>10.6112</v>
      </c>
      <c r="D22" s="37"/>
      <c r="E22" s="37"/>
      <c r="F22" s="37">
        <v>10.2768</v>
      </c>
      <c r="G22" s="38">
        <v>0.33439999999999998</v>
      </c>
      <c r="H22" s="34">
        <f>SUM(I22:L22)</f>
        <v>8.7058900000000001</v>
      </c>
      <c r="I22" s="37"/>
      <c r="J22" s="37"/>
      <c r="K22" s="37">
        <v>8.6772910000000003</v>
      </c>
      <c r="L22" s="38">
        <v>2.8598999999999999E-2</v>
      </c>
      <c r="M22" s="34">
        <f>SUM(N22:Q22)</f>
        <v>9.1563279999999985</v>
      </c>
      <c r="N22" s="37"/>
      <c r="O22" s="37"/>
      <c r="P22" s="37">
        <v>9.1264869999999991</v>
      </c>
      <c r="Q22" s="38">
        <v>2.9840999999999999E-2</v>
      </c>
      <c r="R22" s="34">
        <f>SUM(S22:V22)</f>
        <v>17.862218000000002</v>
      </c>
      <c r="S22" s="37"/>
      <c r="T22" s="37"/>
      <c r="U22" s="37">
        <v>17.803778000000001</v>
      </c>
      <c r="V22" s="38">
        <v>5.8439999999999999E-2</v>
      </c>
      <c r="W22" s="34">
        <f>SUM(X22:AA22)</f>
        <v>7.3452000000000002</v>
      </c>
      <c r="X22" s="37"/>
      <c r="Y22" s="37"/>
      <c r="Z22" s="30">
        <v>7.2900999999999998</v>
      </c>
      <c r="AA22" s="30">
        <v>5.5100000000000003E-2</v>
      </c>
      <c r="AB22" s="34">
        <f>SUM(AC22:AF22)</f>
        <v>7.4245999999999999</v>
      </c>
      <c r="AC22" s="37"/>
      <c r="AD22" s="37"/>
      <c r="AE22" s="30">
        <v>7.3689999999999998</v>
      </c>
      <c r="AF22" s="30">
        <v>5.5599999999999997E-2</v>
      </c>
      <c r="AG22" s="34">
        <f>SUM(AH22:AK22)</f>
        <v>14.7698</v>
      </c>
      <c r="AH22" s="37"/>
      <c r="AI22" s="37"/>
      <c r="AJ22" s="39">
        <v>14.6591</v>
      </c>
      <c r="AK22" s="40">
        <v>0.11070000000000001</v>
      </c>
      <c r="AL22" s="34">
        <f>SUM(AM22:AP22)</f>
        <v>8.7058900000000001</v>
      </c>
      <c r="AM22" s="37"/>
      <c r="AN22" s="37"/>
      <c r="AO22" s="37">
        <v>8.6772910000000003</v>
      </c>
      <c r="AP22" s="38">
        <v>2.8598999999999999E-2</v>
      </c>
      <c r="AQ22" s="34">
        <f>SUM(AR22:AU22)</f>
        <v>9.1563279999999985</v>
      </c>
      <c r="AR22" s="37"/>
      <c r="AS22" s="37"/>
      <c r="AT22" s="37">
        <v>9.1264869999999991</v>
      </c>
      <c r="AU22" s="38">
        <v>2.9840999999999999E-2</v>
      </c>
      <c r="AV22" s="34">
        <f>SUM(AW22:AZ22)</f>
        <v>17.862218000000002</v>
      </c>
      <c r="AW22" s="37"/>
      <c r="AX22" s="37"/>
      <c r="AY22" s="37">
        <v>17.803778000000001</v>
      </c>
      <c r="AZ22" s="38">
        <v>5.8439999999999999E-2</v>
      </c>
    </row>
    <row r="23" spans="1:52" s="8" customFormat="1" ht="63">
      <c r="A23" s="41" t="s">
        <v>45</v>
      </c>
      <c r="B23" s="22" t="s">
        <v>46</v>
      </c>
      <c r="C23" s="34">
        <f>SUM(D23:G23)</f>
        <v>0</v>
      </c>
      <c r="D23" s="30"/>
      <c r="E23" s="30"/>
      <c r="F23" s="30"/>
      <c r="G23" s="32"/>
      <c r="H23" s="34">
        <f>SUM(I23:L23)</f>
        <v>0</v>
      </c>
      <c r="I23" s="30"/>
      <c r="J23" s="30"/>
      <c r="K23" s="30"/>
      <c r="L23" s="32"/>
      <c r="M23" s="34">
        <f>SUM(N23:Q23)</f>
        <v>0</v>
      </c>
      <c r="N23" s="30"/>
      <c r="O23" s="30"/>
      <c r="P23" s="30"/>
      <c r="Q23" s="32"/>
      <c r="R23" s="34">
        <f>SUM(S23:V23)</f>
        <v>0</v>
      </c>
      <c r="S23" s="30"/>
      <c r="T23" s="30"/>
      <c r="U23" s="30"/>
      <c r="V23" s="32"/>
      <c r="W23" s="34">
        <f>SUM(X23:AA23)</f>
        <v>0</v>
      </c>
      <c r="X23" s="30"/>
      <c r="Y23" s="30"/>
      <c r="Z23" s="30"/>
      <c r="AA23" s="32"/>
      <c r="AB23" s="34">
        <f>SUM(AC23:AF23)</f>
        <v>0</v>
      </c>
      <c r="AC23" s="30"/>
      <c r="AD23" s="30"/>
      <c r="AE23" s="30"/>
      <c r="AF23" s="32"/>
      <c r="AG23" s="34">
        <f>SUM(AH23:AK23)</f>
        <v>0</v>
      </c>
      <c r="AH23" s="30"/>
      <c r="AI23" s="30"/>
      <c r="AJ23" s="30"/>
      <c r="AK23" s="32"/>
      <c r="AL23" s="34">
        <f>SUM(AM23:AP23)</f>
        <v>0</v>
      </c>
      <c r="AM23" s="30"/>
      <c r="AN23" s="30"/>
      <c r="AO23" s="30"/>
      <c r="AP23" s="32"/>
      <c r="AQ23" s="34">
        <f>SUM(AR23:AU23)</f>
        <v>0</v>
      </c>
      <c r="AR23" s="30"/>
      <c r="AS23" s="30"/>
      <c r="AT23" s="30"/>
      <c r="AU23" s="32"/>
      <c r="AV23" s="34">
        <f>SUM(AW23:AZ23)</f>
        <v>0</v>
      </c>
      <c r="AW23" s="30"/>
      <c r="AX23" s="30"/>
      <c r="AY23" s="30"/>
      <c r="AZ23" s="32"/>
    </row>
    <row r="24" spans="1:52" s="8" customFormat="1" ht="32.25" thickBot="1">
      <c r="A24" s="42" t="s">
        <v>47</v>
      </c>
      <c r="B24" s="43" t="s">
        <v>48</v>
      </c>
      <c r="C24" s="44">
        <f>SUM(D24:G24)</f>
        <v>0</v>
      </c>
      <c r="D24" s="45"/>
      <c r="E24" s="45"/>
      <c r="F24" s="45"/>
      <c r="G24" s="46"/>
      <c r="H24" s="44">
        <f>SUM(I24:L24)</f>
        <v>0</v>
      </c>
      <c r="I24" s="45"/>
      <c r="J24" s="45"/>
      <c r="K24" s="45"/>
      <c r="L24" s="46"/>
      <c r="M24" s="44">
        <f>SUM(N24:Q24)</f>
        <v>0</v>
      </c>
      <c r="N24" s="45"/>
      <c r="O24" s="45"/>
      <c r="P24" s="45"/>
      <c r="Q24" s="46"/>
      <c r="R24" s="44">
        <f>SUM(S24:V24)</f>
        <v>0</v>
      </c>
      <c r="S24" s="45"/>
      <c r="T24" s="45"/>
      <c r="U24" s="45"/>
      <c r="V24" s="46"/>
      <c r="W24" s="44">
        <f>SUM(X24:AA24)</f>
        <v>0</v>
      </c>
      <c r="X24" s="45"/>
      <c r="Y24" s="45"/>
      <c r="Z24" s="45"/>
      <c r="AA24" s="46"/>
      <c r="AB24" s="44">
        <f>SUM(AC24:AF24)</f>
        <v>0</v>
      </c>
      <c r="AC24" s="45"/>
      <c r="AD24" s="45"/>
      <c r="AE24" s="45"/>
      <c r="AF24" s="46"/>
      <c r="AG24" s="44">
        <f>SUM(AH24:AK24)</f>
        <v>0</v>
      </c>
      <c r="AH24" s="45"/>
      <c r="AI24" s="45"/>
      <c r="AJ24" s="45"/>
      <c r="AK24" s="46"/>
      <c r="AL24" s="44">
        <f>SUM(AM24:AP24)</f>
        <v>0</v>
      </c>
      <c r="AM24" s="45"/>
      <c r="AN24" s="45"/>
      <c r="AO24" s="45"/>
      <c r="AP24" s="46"/>
      <c r="AQ24" s="44">
        <f>SUM(AR24:AU24)</f>
        <v>0</v>
      </c>
      <c r="AR24" s="45"/>
      <c r="AS24" s="45"/>
      <c r="AT24" s="45"/>
      <c r="AU24" s="46"/>
      <c r="AV24" s="44">
        <f>SUM(AW24:AZ24)</f>
        <v>0</v>
      </c>
      <c r="AW24" s="45"/>
      <c r="AX24" s="45"/>
      <c r="AY24" s="45"/>
      <c r="AZ24" s="46"/>
    </row>
    <row r="25" spans="1:52" s="52" customFormat="1" ht="16.5" thickBot="1">
      <c r="A25" s="47"/>
      <c r="B25" s="48" t="s">
        <v>49</v>
      </c>
      <c r="C25" s="49"/>
      <c r="D25" s="50">
        <f>D8-D18-D20-D22-D23-D24-E11-F11-G11</f>
        <v>0</v>
      </c>
      <c r="E25" s="50">
        <f>E8-E18-E20-E22-E23-E24-F12-G12</f>
        <v>0</v>
      </c>
      <c r="F25" s="50">
        <f>F8-F18-F20-F22-F23-F24-G13</f>
        <v>0</v>
      </c>
      <c r="G25" s="51">
        <f>G8-G18-G20-G22-G23-G24</f>
        <v>4.5240000000890124E-5</v>
      </c>
      <c r="H25" s="49"/>
      <c r="I25" s="50">
        <f>I8-I18-I20-I22-I23-I24-J11-K11-L11</f>
        <v>0</v>
      </c>
      <c r="J25" s="50">
        <f>J8-J18-J20-J22-J23-J24-K12-L12</f>
        <v>0</v>
      </c>
      <c r="K25" s="50">
        <f>K8-K18-K20-K22-K23-K24-L13</f>
        <v>0</v>
      </c>
      <c r="L25" s="51">
        <f>L8-L18-L20-L22-L23-L24</f>
        <v>2.1447599999821487E-5</v>
      </c>
      <c r="M25" s="49"/>
      <c r="N25" s="50">
        <f>N8-N18-N20-N22-N23-N24-O11-P11-Q11</f>
        <v>0</v>
      </c>
      <c r="O25" s="50">
        <f>O8-O18-O20-O22-O23-O24-P12-Q12</f>
        <v>0</v>
      </c>
      <c r="P25" s="50">
        <f>P8-P18-P20-P22-P23-P24-Q13</f>
        <v>0</v>
      </c>
      <c r="Q25" s="51">
        <f>Q8-Q18-Q20-Q22-Q23-Q24</f>
        <v>8.2394000007271484E-6</v>
      </c>
      <c r="R25" s="49"/>
      <c r="S25" s="50">
        <f>S8-S18-S20-S22-S23-S24-T11-U11-V11</f>
        <v>0</v>
      </c>
      <c r="T25" s="50">
        <f>T8-T18-T20-T22-T23-T24-U12-V12</f>
        <v>0</v>
      </c>
      <c r="U25" s="50">
        <f>U8-U18-U20-U22-U23-U24-V13</f>
        <v>0</v>
      </c>
      <c r="V25" s="51">
        <f>V8-V18-V20-V22-V23-V24</f>
        <v>-1.9348000001202792E-5</v>
      </c>
      <c r="W25" s="49"/>
      <c r="X25" s="50">
        <f>X8-X18-X20-X22-X23-X24-Y11-Z11-AA11</f>
        <v>0</v>
      </c>
      <c r="Y25" s="50">
        <f>Y8-Y18-Y20-Y22-Y23-Y24-Z12-AA12</f>
        <v>0</v>
      </c>
      <c r="Z25" s="50">
        <f>Z8-Z18-Z20-Z22-Z23-Z24-AA13</f>
        <v>0</v>
      </c>
      <c r="AA25" s="51">
        <f>AA8-AA18-AA20-AA22-AA23-AA24</f>
        <v>-4.547439999987718E-5</v>
      </c>
      <c r="AB25" s="49"/>
      <c r="AC25" s="50">
        <f>AC8-AC18-AC20-AC22-AC23-AC24-AD11-AE11-AF11</f>
        <v>0</v>
      </c>
      <c r="AD25" s="50">
        <f>AD8-AD18-AD20-AD22-AD23-AD24-AE12-AF12</f>
        <v>0</v>
      </c>
      <c r="AE25" s="50">
        <f>AE8-AE18-AE20-AE22-AE23-AE24-AF13</f>
        <v>0</v>
      </c>
      <c r="AF25" s="51">
        <f>AF8-AF18-AF20-AF22-AF23-AF24</f>
        <v>5.4999999941907074E-7</v>
      </c>
      <c r="AG25" s="49"/>
      <c r="AH25" s="50">
        <f>AH8-AH18-AH20-AH22-AH23-AH24-AI11-AJ11-AK11</f>
        <v>0</v>
      </c>
      <c r="AI25" s="50">
        <f>AI8-AI18-AI20-AI22-AI23-AI24-AJ12-AK12</f>
        <v>0</v>
      </c>
      <c r="AJ25" s="50">
        <f>AJ8-AJ18-AJ20-AJ22-AJ23-AJ24-AK13</f>
        <v>0</v>
      </c>
      <c r="AK25" s="51">
        <f>AK8-AK18-AK20-AK22-AK23-AK24</f>
        <v>-2.2800000007844323E-6</v>
      </c>
      <c r="AL25" s="49"/>
      <c r="AM25" s="50">
        <f>AM8-AM18-AM20-AM22-AM23-AM24-AN11-AO11-AP11</f>
        <v>0</v>
      </c>
      <c r="AN25" s="50">
        <f>AN8-AN18-AN20-AN22-AN23-AN24-AO12-AP12</f>
        <v>0</v>
      </c>
      <c r="AO25" s="50">
        <f>AO8-AO18-AO20-AO22-AO23-AO24-AP13</f>
        <v>0</v>
      </c>
      <c r="AP25" s="51">
        <f>AP8-AP18-AP20-AP22-AP23-AP24</f>
        <v>1.5959455978986625E-15</v>
      </c>
      <c r="AQ25" s="49"/>
      <c r="AR25" s="50">
        <f>AR8-AR18-AR20-AR22-AR23-AR24-AS11-AT11-AU11</f>
        <v>0</v>
      </c>
      <c r="AS25" s="50">
        <f>AS8-AS18-AS20-AS22-AS23-AS24-AT12-AU12</f>
        <v>0</v>
      </c>
      <c r="AT25" s="50">
        <f>AT8-AT18-AT20-AT22-AT23-AT24-AU13</f>
        <v>0</v>
      </c>
      <c r="AU25" s="51">
        <f>AU8-AU18-AU20-AU22-AU23-AU24</f>
        <v>6.4462324367298152E-15</v>
      </c>
      <c r="AV25" s="49"/>
      <c r="AW25" s="50">
        <f>AW8-AW18-AW20-AW22-AW23-AW24-AX11-AY11-AZ11</f>
        <v>0</v>
      </c>
      <c r="AX25" s="50">
        <f>AX8-AX18-AX20-AX22-AX23-AX24-AY12-AZ12</f>
        <v>0</v>
      </c>
      <c r="AY25" s="50">
        <f>AY8-AY18-AY20-AY22-AY23-AY24-AZ13</f>
        <v>0</v>
      </c>
      <c r="AZ25" s="51">
        <f>AZ8-AZ18-AZ20-AZ22-AZ23-AZ24</f>
        <v>4.4894643558279768E-15</v>
      </c>
    </row>
    <row r="26" spans="1:52" s="52" customFormat="1" ht="15.75">
      <c r="A26" s="53"/>
      <c r="B26" s="54"/>
      <c r="C26" s="55"/>
      <c r="D26" s="56"/>
      <c r="E26" s="56"/>
      <c r="F26" s="56"/>
      <c r="G26" s="56"/>
      <c r="H26" s="55"/>
      <c r="I26" s="56"/>
      <c r="J26" s="56"/>
      <c r="K26" s="56"/>
      <c r="L26" s="56"/>
      <c r="M26" s="55"/>
      <c r="N26" s="56"/>
      <c r="O26" s="56"/>
      <c r="P26" s="56"/>
      <c r="Q26" s="56"/>
      <c r="R26" s="55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5"/>
      <c r="AM26" s="56"/>
      <c r="AN26" s="56"/>
      <c r="AO26" s="56"/>
      <c r="AP26" s="56"/>
      <c r="AQ26" s="55"/>
      <c r="AR26" s="56"/>
      <c r="AS26" s="56"/>
      <c r="AT26" s="56"/>
      <c r="AU26" s="56"/>
      <c r="AV26" s="55"/>
      <c r="AW26" s="56"/>
      <c r="AX26" s="56"/>
      <c r="AY26" s="56"/>
      <c r="AZ26" s="56"/>
    </row>
    <row r="27" spans="1:52" s="8" customFormat="1" ht="15.75">
      <c r="A27" s="52"/>
      <c r="B27" s="52" t="s">
        <v>50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</row>
    <row r="28" spans="1:52" s="8" customFormat="1" ht="15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</row>
    <row r="29" spans="1:52" s="8" customFormat="1" ht="16.5" outlineLevel="1" thickBot="1">
      <c r="A29" s="52"/>
      <c r="B29" s="57" t="s">
        <v>51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</row>
    <row r="30" spans="1:52" s="8" customFormat="1" ht="31.5" outlineLevel="1">
      <c r="A30" s="58" t="s">
        <v>52</v>
      </c>
      <c r="B30" s="59" t="s">
        <v>53</v>
      </c>
      <c r="C30" s="60" t="s">
        <v>13</v>
      </c>
      <c r="D30" s="60" t="s">
        <v>14</v>
      </c>
      <c r="E30" s="60" t="s">
        <v>15</v>
      </c>
      <c r="F30" s="60" t="s">
        <v>16</v>
      </c>
      <c r="G30" s="61" t="s">
        <v>17</v>
      </c>
      <c r="H30" s="60" t="s">
        <v>13</v>
      </c>
      <c r="I30" s="60" t="s">
        <v>14</v>
      </c>
      <c r="J30" s="60" t="s">
        <v>15</v>
      </c>
      <c r="K30" s="60" t="s">
        <v>16</v>
      </c>
      <c r="L30" s="61" t="s">
        <v>17</v>
      </c>
      <c r="M30" s="60" t="s">
        <v>13</v>
      </c>
      <c r="N30" s="60" t="s">
        <v>14</v>
      </c>
      <c r="O30" s="60" t="s">
        <v>15</v>
      </c>
      <c r="P30" s="60" t="s">
        <v>16</v>
      </c>
      <c r="Q30" s="61" t="s">
        <v>17</v>
      </c>
      <c r="R30" s="60" t="s">
        <v>13</v>
      </c>
      <c r="S30" s="60" t="s">
        <v>14</v>
      </c>
      <c r="T30" s="60" t="s">
        <v>15</v>
      </c>
      <c r="U30" s="60" t="s">
        <v>16</v>
      </c>
      <c r="V30" s="61" t="s">
        <v>17</v>
      </c>
      <c r="W30" s="60" t="s">
        <v>13</v>
      </c>
      <c r="X30" s="60" t="s">
        <v>14</v>
      </c>
      <c r="Y30" s="60" t="s">
        <v>15</v>
      </c>
      <c r="Z30" s="60" t="s">
        <v>16</v>
      </c>
      <c r="AA30" s="61" t="s">
        <v>17</v>
      </c>
      <c r="AB30" s="60" t="s">
        <v>13</v>
      </c>
      <c r="AC30" s="60" t="s">
        <v>14</v>
      </c>
      <c r="AD30" s="60" t="s">
        <v>15</v>
      </c>
      <c r="AE30" s="60" t="s">
        <v>16</v>
      </c>
      <c r="AF30" s="61" t="s">
        <v>17</v>
      </c>
      <c r="AG30" s="60" t="s">
        <v>13</v>
      </c>
      <c r="AH30" s="60" t="s">
        <v>14</v>
      </c>
      <c r="AI30" s="60" t="s">
        <v>15</v>
      </c>
      <c r="AJ30" s="60" t="s">
        <v>16</v>
      </c>
      <c r="AK30" s="61" t="s">
        <v>17</v>
      </c>
      <c r="AL30" s="60" t="s">
        <v>13</v>
      </c>
      <c r="AM30" s="60" t="s">
        <v>14</v>
      </c>
      <c r="AN30" s="60" t="s">
        <v>15</v>
      </c>
      <c r="AO30" s="60" t="s">
        <v>16</v>
      </c>
      <c r="AP30" s="61" t="s">
        <v>17</v>
      </c>
      <c r="AQ30" s="60" t="s">
        <v>13</v>
      </c>
      <c r="AR30" s="60" t="s">
        <v>14</v>
      </c>
      <c r="AS30" s="60" t="s">
        <v>15</v>
      </c>
      <c r="AT30" s="60" t="s">
        <v>16</v>
      </c>
      <c r="AU30" s="61" t="s">
        <v>17</v>
      </c>
      <c r="AV30" s="60" t="s">
        <v>13</v>
      </c>
      <c r="AW30" s="60" t="s">
        <v>14</v>
      </c>
      <c r="AX30" s="60" t="s">
        <v>15</v>
      </c>
      <c r="AY30" s="60" t="s">
        <v>16</v>
      </c>
      <c r="AZ30" s="61" t="s">
        <v>17</v>
      </c>
    </row>
    <row r="31" spans="1:52" ht="15.75" outlineLevel="1">
      <c r="A31" s="21"/>
      <c r="B31" s="62"/>
      <c r="C31" s="63">
        <f>SUM(D31:G31)</f>
        <v>0</v>
      </c>
      <c r="D31" s="64"/>
      <c r="E31" s="64"/>
      <c r="F31" s="64"/>
      <c r="G31" s="65"/>
      <c r="H31" s="63">
        <f>SUM(I31:L31)</f>
        <v>0</v>
      </c>
      <c r="I31" s="64"/>
      <c r="J31" s="64"/>
      <c r="K31" s="64"/>
      <c r="L31" s="65"/>
      <c r="M31" s="63">
        <f>SUM(N31:Q31)</f>
        <v>0</v>
      </c>
      <c r="N31" s="64"/>
      <c r="O31" s="64"/>
      <c r="P31" s="64"/>
      <c r="Q31" s="65"/>
      <c r="R31" s="63">
        <f>SUM(S31:V31)</f>
        <v>0</v>
      </c>
      <c r="S31" s="64"/>
      <c r="T31" s="64"/>
      <c r="U31" s="64"/>
      <c r="V31" s="65"/>
      <c r="W31" s="63">
        <f>SUM(X31:AA31)</f>
        <v>0</v>
      </c>
      <c r="X31" s="64"/>
      <c r="Y31" s="64"/>
      <c r="Z31" s="64"/>
      <c r="AA31" s="65"/>
      <c r="AB31" s="63">
        <f>SUM(AC31:AF31)</f>
        <v>0</v>
      </c>
      <c r="AC31" s="64"/>
      <c r="AD31" s="64"/>
      <c r="AE31" s="64"/>
      <c r="AF31" s="65"/>
      <c r="AG31" s="63">
        <f>SUM(AH31:AK31)</f>
        <v>0</v>
      </c>
      <c r="AH31" s="64"/>
      <c r="AI31" s="64"/>
      <c r="AJ31" s="64"/>
      <c r="AK31" s="65"/>
      <c r="AL31" s="63">
        <f>SUM(AM31:AP31)</f>
        <v>0</v>
      </c>
      <c r="AM31" s="64"/>
      <c r="AN31" s="64"/>
      <c r="AO31" s="64"/>
      <c r="AP31" s="65"/>
      <c r="AQ31" s="63">
        <f>SUM(AR31:AU31)</f>
        <v>0</v>
      </c>
      <c r="AR31" s="64"/>
      <c r="AS31" s="64"/>
      <c r="AT31" s="64"/>
      <c r="AU31" s="65"/>
      <c r="AV31" s="63">
        <f>SUM(AW31:AZ31)</f>
        <v>0</v>
      </c>
      <c r="AW31" s="64"/>
      <c r="AX31" s="64"/>
      <c r="AY31" s="64"/>
      <c r="AZ31" s="65"/>
    </row>
    <row r="32" spans="1:52" ht="15.75" customHeight="1" outlineLevel="1">
      <c r="A32" s="21"/>
      <c r="B32" s="62"/>
      <c r="C32" s="63">
        <f>SUM(D32:G32)</f>
        <v>0</v>
      </c>
      <c r="D32" s="64"/>
      <c r="E32" s="64"/>
      <c r="F32" s="64"/>
      <c r="G32" s="65"/>
      <c r="H32" s="63">
        <f>SUM(I32:L32)</f>
        <v>0</v>
      </c>
      <c r="I32" s="64"/>
      <c r="J32" s="64"/>
      <c r="K32" s="64"/>
      <c r="L32" s="65"/>
      <c r="M32" s="63">
        <f>SUM(N32:Q32)</f>
        <v>0</v>
      </c>
      <c r="N32" s="64"/>
      <c r="O32" s="64"/>
      <c r="P32" s="64"/>
      <c r="Q32" s="65"/>
      <c r="R32" s="63">
        <f>SUM(S32:V32)</f>
        <v>0</v>
      </c>
      <c r="S32" s="64"/>
      <c r="T32" s="64"/>
      <c r="U32" s="64"/>
      <c r="V32" s="65"/>
      <c r="W32" s="63">
        <f>SUM(X32:AA32)</f>
        <v>0</v>
      </c>
      <c r="X32" s="64"/>
      <c r="Y32" s="64"/>
      <c r="Z32" s="64"/>
      <c r="AA32" s="65"/>
      <c r="AB32" s="63">
        <f>SUM(AC32:AF32)</f>
        <v>0</v>
      </c>
      <c r="AC32" s="64"/>
      <c r="AD32" s="64"/>
      <c r="AE32" s="64"/>
      <c r="AF32" s="65"/>
      <c r="AG32" s="63">
        <f>SUM(AH32:AK32)</f>
        <v>0</v>
      </c>
      <c r="AH32" s="64"/>
      <c r="AI32" s="64"/>
      <c r="AJ32" s="64"/>
      <c r="AK32" s="65"/>
      <c r="AL32" s="63">
        <f>SUM(AM32:AP32)</f>
        <v>0</v>
      </c>
      <c r="AM32" s="64"/>
      <c r="AN32" s="64"/>
      <c r="AO32" s="64"/>
      <c r="AP32" s="65"/>
      <c r="AQ32" s="63">
        <f>SUM(AR32:AU32)</f>
        <v>0</v>
      </c>
      <c r="AR32" s="64"/>
      <c r="AS32" s="64"/>
      <c r="AT32" s="64"/>
      <c r="AU32" s="65"/>
      <c r="AV32" s="63">
        <f>SUM(AW32:AZ32)</f>
        <v>0</v>
      </c>
      <c r="AW32" s="64"/>
      <c r="AX32" s="64"/>
      <c r="AY32" s="64"/>
      <c r="AZ32" s="65"/>
    </row>
    <row r="33" spans="1:52" ht="15.75" customHeight="1" outlineLevel="1">
      <c r="A33" s="21"/>
      <c r="B33" s="62"/>
      <c r="C33" s="63">
        <f>SUM(D33:G33)</f>
        <v>0</v>
      </c>
      <c r="D33" s="64"/>
      <c r="E33" s="64"/>
      <c r="F33" s="64"/>
      <c r="G33" s="65"/>
      <c r="H33" s="63">
        <f>SUM(I33:L33)</f>
        <v>0</v>
      </c>
      <c r="I33" s="64"/>
      <c r="J33" s="64"/>
      <c r="K33" s="64"/>
      <c r="L33" s="65"/>
      <c r="M33" s="63">
        <f>SUM(N33:Q33)</f>
        <v>0</v>
      </c>
      <c r="N33" s="64"/>
      <c r="O33" s="64"/>
      <c r="P33" s="64"/>
      <c r="Q33" s="65"/>
      <c r="R33" s="63">
        <f>SUM(S33:V33)</f>
        <v>0</v>
      </c>
      <c r="S33" s="64"/>
      <c r="T33" s="64"/>
      <c r="U33" s="64"/>
      <c r="V33" s="65"/>
      <c r="W33" s="63">
        <f>SUM(X33:AA33)</f>
        <v>0</v>
      </c>
      <c r="X33" s="64"/>
      <c r="Y33" s="64"/>
      <c r="Z33" s="64"/>
      <c r="AA33" s="65"/>
      <c r="AB33" s="63">
        <f>SUM(AC33:AF33)</f>
        <v>0</v>
      </c>
      <c r="AC33" s="64"/>
      <c r="AD33" s="64"/>
      <c r="AE33" s="64"/>
      <c r="AF33" s="65"/>
      <c r="AG33" s="63">
        <f>SUM(AH33:AK33)</f>
        <v>0</v>
      </c>
      <c r="AH33" s="64"/>
      <c r="AI33" s="64"/>
      <c r="AJ33" s="64"/>
      <c r="AK33" s="65"/>
      <c r="AL33" s="63">
        <f>SUM(AM33:AP33)</f>
        <v>0</v>
      </c>
      <c r="AM33" s="64"/>
      <c r="AN33" s="64"/>
      <c r="AO33" s="64"/>
      <c r="AP33" s="65"/>
      <c r="AQ33" s="63">
        <f>SUM(AR33:AU33)</f>
        <v>0</v>
      </c>
      <c r="AR33" s="64"/>
      <c r="AS33" s="64"/>
      <c r="AT33" s="64"/>
      <c r="AU33" s="65"/>
      <c r="AV33" s="63">
        <f>SUM(AW33:AZ33)</f>
        <v>0</v>
      </c>
      <c r="AW33" s="64"/>
      <c r="AX33" s="64"/>
      <c r="AY33" s="64"/>
      <c r="AZ33" s="65"/>
    </row>
    <row r="34" spans="1:52" ht="15.75" customHeight="1" outlineLevel="1">
      <c r="A34" s="21"/>
      <c r="B34" s="62"/>
      <c r="C34" s="63">
        <f>SUM(D34:G34)</f>
        <v>0</v>
      </c>
      <c r="D34" s="64"/>
      <c r="E34" s="64"/>
      <c r="F34" s="64"/>
      <c r="G34" s="65"/>
      <c r="H34" s="63">
        <f>SUM(I34:L34)</f>
        <v>0</v>
      </c>
      <c r="I34" s="64"/>
      <c r="J34" s="64"/>
      <c r="K34" s="64"/>
      <c r="L34" s="65"/>
      <c r="M34" s="63">
        <f>SUM(N34:Q34)</f>
        <v>0</v>
      </c>
      <c r="N34" s="64"/>
      <c r="O34" s="64"/>
      <c r="P34" s="64"/>
      <c r="Q34" s="65"/>
      <c r="R34" s="63">
        <f>SUM(S34:V34)</f>
        <v>0</v>
      </c>
      <c r="S34" s="64"/>
      <c r="T34" s="64"/>
      <c r="U34" s="64"/>
      <c r="V34" s="65"/>
      <c r="W34" s="63">
        <f>SUM(X34:AA34)</f>
        <v>0</v>
      </c>
      <c r="X34" s="64"/>
      <c r="Y34" s="64"/>
      <c r="Z34" s="64"/>
      <c r="AA34" s="65"/>
      <c r="AB34" s="63">
        <f>SUM(AC34:AF34)</f>
        <v>0</v>
      </c>
      <c r="AC34" s="64"/>
      <c r="AD34" s="64"/>
      <c r="AE34" s="64"/>
      <c r="AF34" s="65"/>
      <c r="AG34" s="63">
        <f>SUM(AH34:AK34)</f>
        <v>0</v>
      </c>
      <c r="AH34" s="64"/>
      <c r="AI34" s="64"/>
      <c r="AJ34" s="64"/>
      <c r="AK34" s="65"/>
      <c r="AL34" s="63">
        <f>SUM(AM34:AP34)</f>
        <v>0</v>
      </c>
      <c r="AM34" s="64"/>
      <c r="AN34" s="64"/>
      <c r="AO34" s="64"/>
      <c r="AP34" s="65"/>
      <c r="AQ34" s="63">
        <f>SUM(AR34:AU34)</f>
        <v>0</v>
      </c>
      <c r="AR34" s="64"/>
      <c r="AS34" s="64"/>
      <c r="AT34" s="64"/>
      <c r="AU34" s="65"/>
      <c r="AV34" s="63">
        <f>SUM(AW34:AZ34)</f>
        <v>0</v>
      </c>
      <c r="AW34" s="64"/>
      <c r="AX34" s="64"/>
      <c r="AY34" s="64"/>
      <c r="AZ34" s="65"/>
    </row>
    <row r="35" spans="1:52" ht="13.5" outlineLevel="1" thickBot="1">
      <c r="A35" s="146" t="s">
        <v>54</v>
      </c>
      <c r="B35" s="147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7"/>
      <c r="AQ35" s="66"/>
      <c r="AR35" s="66"/>
      <c r="AS35" s="66"/>
      <c r="AT35" s="66"/>
      <c r="AU35" s="67"/>
      <c r="AV35" s="66"/>
      <c r="AW35" s="66"/>
      <c r="AX35" s="66"/>
      <c r="AY35" s="66"/>
      <c r="AZ35" s="67"/>
    </row>
    <row r="36" spans="1:52" ht="16.5" outlineLevel="1" thickBot="1">
      <c r="A36" s="68"/>
      <c r="B36" s="69" t="s">
        <v>55</v>
      </c>
      <c r="C36" s="70">
        <f>SUM(C31:C34)</f>
        <v>0</v>
      </c>
      <c r="D36" s="70">
        <f>SUM(D31:D34)</f>
        <v>0</v>
      </c>
      <c r="E36" s="70">
        <f>SUM(E31:E34)</f>
        <v>0</v>
      </c>
      <c r="F36" s="70">
        <f>SUM(F31:F34)</f>
        <v>0</v>
      </c>
      <c r="G36" s="71">
        <f>SUM(G31:G34)</f>
        <v>0</v>
      </c>
      <c r="H36" s="70">
        <f t="shared" ref="H36:AK36" si="0">SUM(H31:H34)</f>
        <v>0</v>
      </c>
      <c r="I36" s="70">
        <f t="shared" si="0"/>
        <v>0</v>
      </c>
      <c r="J36" s="70">
        <f t="shared" si="0"/>
        <v>0</v>
      </c>
      <c r="K36" s="70">
        <f t="shared" si="0"/>
        <v>0</v>
      </c>
      <c r="L36" s="71">
        <f t="shared" si="0"/>
        <v>0</v>
      </c>
      <c r="M36" s="70">
        <f t="shared" si="0"/>
        <v>0</v>
      </c>
      <c r="N36" s="70">
        <f t="shared" si="0"/>
        <v>0</v>
      </c>
      <c r="O36" s="70">
        <f t="shared" si="0"/>
        <v>0</v>
      </c>
      <c r="P36" s="70">
        <f t="shared" si="0"/>
        <v>0</v>
      </c>
      <c r="Q36" s="71">
        <f t="shared" si="0"/>
        <v>0</v>
      </c>
      <c r="R36" s="70">
        <f t="shared" si="0"/>
        <v>0</v>
      </c>
      <c r="S36" s="70">
        <f t="shared" si="0"/>
        <v>0</v>
      </c>
      <c r="T36" s="70">
        <f t="shared" si="0"/>
        <v>0</v>
      </c>
      <c r="U36" s="70">
        <f t="shared" si="0"/>
        <v>0</v>
      </c>
      <c r="V36" s="71">
        <f t="shared" si="0"/>
        <v>0</v>
      </c>
      <c r="W36" s="70">
        <f t="shared" si="0"/>
        <v>0</v>
      </c>
      <c r="X36" s="70">
        <f t="shared" si="0"/>
        <v>0</v>
      </c>
      <c r="Y36" s="70">
        <f t="shared" si="0"/>
        <v>0</v>
      </c>
      <c r="Z36" s="70">
        <f t="shared" si="0"/>
        <v>0</v>
      </c>
      <c r="AA36" s="71">
        <f t="shared" si="0"/>
        <v>0</v>
      </c>
      <c r="AB36" s="70">
        <f t="shared" si="0"/>
        <v>0</v>
      </c>
      <c r="AC36" s="70">
        <f t="shared" si="0"/>
        <v>0</v>
      </c>
      <c r="AD36" s="70">
        <f t="shared" si="0"/>
        <v>0</v>
      </c>
      <c r="AE36" s="70">
        <f t="shared" si="0"/>
        <v>0</v>
      </c>
      <c r="AF36" s="71">
        <f t="shared" si="0"/>
        <v>0</v>
      </c>
      <c r="AG36" s="70">
        <f t="shared" si="0"/>
        <v>0</v>
      </c>
      <c r="AH36" s="70">
        <f t="shared" si="0"/>
        <v>0</v>
      </c>
      <c r="AI36" s="70">
        <f t="shared" si="0"/>
        <v>0</v>
      </c>
      <c r="AJ36" s="70">
        <f t="shared" si="0"/>
        <v>0</v>
      </c>
      <c r="AK36" s="71">
        <f t="shared" si="0"/>
        <v>0</v>
      </c>
      <c r="AL36" s="70">
        <f t="shared" ref="AL36:AU36" si="1">SUM(AL31:AL34)</f>
        <v>0</v>
      </c>
      <c r="AM36" s="70">
        <f t="shared" si="1"/>
        <v>0</v>
      </c>
      <c r="AN36" s="70">
        <f t="shared" si="1"/>
        <v>0</v>
      </c>
      <c r="AO36" s="70">
        <f t="shared" si="1"/>
        <v>0</v>
      </c>
      <c r="AP36" s="71">
        <f t="shared" si="1"/>
        <v>0</v>
      </c>
      <c r="AQ36" s="70">
        <f t="shared" si="1"/>
        <v>0</v>
      </c>
      <c r="AR36" s="70">
        <f t="shared" si="1"/>
        <v>0</v>
      </c>
      <c r="AS36" s="70">
        <f t="shared" si="1"/>
        <v>0</v>
      </c>
      <c r="AT36" s="70">
        <f t="shared" si="1"/>
        <v>0</v>
      </c>
      <c r="AU36" s="71">
        <f t="shared" si="1"/>
        <v>0</v>
      </c>
      <c r="AV36" s="70">
        <f>SUM(AV31:AV34)</f>
        <v>0</v>
      </c>
      <c r="AW36" s="70">
        <f>SUM(AW31:AW34)</f>
        <v>0</v>
      </c>
      <c r="AX36" s="70">
        <f>SUM(AX31:AX34)</f>
        <v>0</v>
      </c>
      <c r="AY36" s="70">
        <f>SUM(AY31:AY34)</f>
        <v>0</v>
      </c>
      <c r="AZ36" s="71">
        <f>SUM(AZ31:AZ34)</f>
        <v>0</v>
      </c>
    </row>
    <row r="37" spans="1:52" outlineLevel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6.5" outlineLevel="1" thickBot="1">
      <c r="A38" s="1"/>
      <c r="B38" s="72" t="s">
        <v>56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31.5" outlineLevel="1">
      <c r="A39" s="58" t="s">
        <v>52</v>
      </c>
      <c r="B39" s="59" t="s">
        <v>53</v>
      </c>
      <c r="C39" s="60" t="s">
        <v>13</v>
      </c>
      <c r="D39" s="60" t="s">
        <v>14</v>
      </c>
      <c r="E39" s="60" t="s">
        <v>15</v>
      </c>
      <c r="F39" s="60" t="s">
        <v>16</v>
      </c>
      <c r="G39" s="61" t="s">
        <v>17</v>
      </c>
      <c r="H39" s="60" t="s">
        <v>13</v>
      </c>
      <c r="I39" s="60" t="s">
        <v>14</v>
      </c>
      <c r="J39" s="60" t="s">
        <v>15</v>
      </c>
      <c r="K39" s="60" t="s">
        <v>16</v>
      </c>
      <c r="L39" s="61" t="s">
        <v>17</v>
      </c>
      <c r="M39" s="60" t="s">
        <v>13</v>
      </c>
      <c r="N39" s="60" t="s">
        <v>14</v>
      </c>
      <c r="O39" s="60" t="s">
        <v>15</v>
      </c>
      <c r="P39" s="60" t="s">
        <v>16</v>
      </c>
      <c r="Q39" s="61" t="s">
        <v>17</v>
      </c>
      <c r="R39" s="60" t="s">
        <v>13</v>
      </c>
      <c r="S39" s="60" t="s">
        <v>14</v>
      </c>
      <c r="T39" s="60" t="s">
        <v>15</v>
      </c>
      <c r="U39" s="60" t="s">
        <v>16</v>
      </c>
      <c r="V39" s="61" t="s">
        <v>17</v>
      </c>
      <c r="W39" s="60" t="s">
        <v>13</v>
      </c>
      <c r="X39" s="60" t="s">
        <v>14</v>
      </c>
      <c r="Y39" s="60" t="s">
        <v>15</v>
      </c>
      <c r="Z39" s="60" t="s">
        <v>16</v>
      </c>
      <c r="AA39" s="61" t="s">
        <v>17</v>
      </c>
      <c r="AB39" s="60" t="s">
        <v>13</v>
      </c>
      <c r="AC39" s="60" t="s">
        <v>14</v>
      </c>
      <c r="AD39" s="60" t="s">
        <v>15</v>
      </c>
      <c r="AE39" s="60" t="s">
        <v>16</v>
      </c>
      <c r="AF39" s="61" t="s">
        <v>17</v>
      </c>
      <c r="AG39" s="60" t="s">
        <v>13</v>
      </c>
      <c r="AH39" s="60" t="s">
        <v>14</v>
      </c>
      <c r="AI39" s="60" t="s">
        <v>15</v>
      </c>
      <c r="AJ39" s="60" t="s">
        <v>16</v>
      </c>
      <c r="AK39" s="61" t="s">
        <v>17</v>
      </c>
      <c r="AL39" s="60" t="s">
        <v>13</v>
      </c>
      <c r="AM39" s="60" t="s">
        <v>14</v>
      </c>
      <c r="AN39" s="60" t="s">
        <v>15</v>
      </c>
      <c r="AO39" s="60" t="s">
        <v>16</v>
      </c>
      <c r="AP39" s="61" t="s">
        <v>17</v>
      </c>
      <c r="AQ39" s="60" t="s">
        <v>13</v>
      </c>
      <c r="AR39" s="60" t="s">
        <v>14</v>
      </c>
      <c r="AS39" s="60" t="s">
        <v>15</v>
      </c>
      <c r="AT39" s="60" t="s">
        <v>16</v>
      </c>
      <c r="AU39" s="61" t="s">
        <v>17</v>
      </c>
      <c r="AV39" s="60" t="s">
        <v>13</v>
      </c>
      <c r="AW39" s="60" t="s">
        <v>14</v>
      </c>
      <c r="AX39" s="60" t="s">
        <v>15</v>
      </c>
      <c r="AY39" s="60" t="s">
        <v>16</v>
      </c>
      <c r="AZ39" s="61" t="s">
        <v>17</v>
      </c>
    </row>
    <row r="40" spans="1:52" ht="15.75" outlineLevel="1">
      <c r="A40" s="21"/>
      <c r="B40" s="73"/>
      <c r="C40" s="63">
        <f t="shared" ref="C40:C45" si="2">SUM(D40:G40)</f>
        <v>0</v>
      </c>
      <c r="D40" s="64"/>
      <c r="E40" s="64"/>
      <c r="F40" s="64"/>
      <c r="G40" s="65"/>
      <c r="H40" s="63">
        <f t="shared" ref="H40:H45" si="3">SUM(I40:L40)</f>
        <v>0</v>
      </c>
      <c r="I40" s="64"/>
      <c r="J40" s="64"/>
      <c r="K40" s="64"/>
      <c r="L40" s="65"/>
      <c r="M40" s="63">
        <f t="shared" ref="M40:M45" si="4">SUM(N40:Q40)</f>
        <v>0</v>
      </c>
      <c r="N40" s="64"/>
      <c r="O40" s="64"/>
      <c r="P40" s="64"/>
      <c r="Q40" s="65"/>
      <c r="R40" s="63">
        <f t="shared" ref="R40:R45" si="5">SUM(S40:V40)</f>
        <v>0</v>
      </c>
      <c r="S40" s="64"/>
      <c r="T40" s="64"/>
      <c r="U40" s="64"/>
      <c r="V40" s="65"/>
      <c r="W40" s="63">
        <f t="shared" ref="W40:W45" si="6">SUM(X40:AA40)</f>
        <v>0</v>
      </c>
      <c r="X40" s="64"/>
      <c r="Y40" s="64"/>
      <c r="Z40" s="64"/>
      <c r="AA40" s="65"/>
      <c r="AB40" s="63">
        <f t="shared" ref="AB40:AB45" si="7">SUM(AC40:AF40)</f>
        <v>0</v>
      </c>
      <c r="AC40" s="64"/>
      <c r="AD40" s="64"/>
      <c r="AE40" s="64"/>
      <c r="AF40" s="65"/>
      <c r="AG40" s="63">
        <f t="shared" ref="AG40:AG45" si="8">SUM(AH40:AK40)</f>
        <v>0</v>
      </c>
      <c r="AH40" s="64"/>
      <c r="AI40" s="64"/>
      <c r="AJ40" s="64"/>
      <c r="AK40" s="65"/>
      <c r="AL40" s="63">
        <f t="shared" ref="AL40:AL45" si="9">SUM(AM40:AP40)</f>
        <v>0</v>
      </c>
      <c r="AM40" s="64"/>
      <c r="AN40" s="64"/>
      <c r="AO40" s="64"/>
      <c r="AP40" s="65"/>
      <c r="AQ40" s="63">
        <f t="shared" ref="AQ40:AQ45" si="10">SUM(AR40:AU40)</f>
        <v>0</v>
      </c>
      <c r="AR40" s="64"/>
      <c r="AS40" s="64"/>
      <c r="AT40" s="64"/>
      <c r="AU40" s="65"/>
      <c r="AV40" s="63">
        <f t="shared" ref="AV40:AV45" si="11">SUM(AW40:AZ40)</f>
        <v>0</v>
      </c>
      <c r="AW40" s="64"/>
      <c r="AX40" s="64"/>
      <c r="AY40" s="64"/>
      <c r="AZ40" s="65"/>
    </row>
    <row r="41" spans="1:52" ht="15.75" outlineLevel="1">
      <c r="A41" s="74"/>
      <c r="B41" s="75"/>
      <c r="C41" s="63">
        <f t="shared" si="2"/>
        <v>0</v>
      </c>
      <c r="D41" s="64"/>
      <c r="E41" s="64"/>
      <c r="F41" s="64"/>
      <c r="G41" s="65"/>
      <c r="H41" s="63">
        <f t="shared" si="3"/>
        <v>0</v>
      </c>
      <c r="I41" s="64"/>
      <c r="J41" s="64"/>
      <c r="K41" s="64"/>
      <c r="L41" s="65"/>
      <c r="M41" s="63">
        <f t="shared" si="4"/>
        <v>0</v>
      </c>
      <c r="N41" s="64"/>
      <c r="O41" s="64"/>
      <c r="P41" s="64"/>
      <c r="Q41" s="65"/>
      <c r="R41" s="63">
        <f t="shared" si="5"/>
        <v>0</v>
      </c>
      <c r="S41" s="64"/>
      <c r="T41" s="64"/>
      <c r="U41" s="64"/>
      <c r="V41" s="65"/>
      <c r="W41" s="63">
        <f t="shared" si="6"/>
        <v>0</v>
      </c>
      <c r="X41" s="64"/>
      <c r="Y41" s="64"/>
      <c r="Z41" s="64"/>
      <c r="AA41" s="65"/>
      <c r="AB41" s="63">
        <f t="shared" si="7"/>
        <v>0</v>
      </c>
      <c r="AC41" s="64"/>
      <c r="AD41" s="64"/>
      <c r="AE41" s="64"/>
      <c r="AF41" s="65"/>
      <c r="AG41" s="63">
        <f t="shared" si="8"/>
        <v>0</v>
      </c>
      <c r="AH41" s="64"/>
      <c r="AI41" s="64"/>
      <c r="AJ41" s="64"/>
      <c r="AK41" s="65"/>
      <c r="AL41" s="63">
        <f t="shared" si="9"/>
        <v>0</v>
      </c>
      <c r="AM41" s="64"/>
      <c r="AN41" s="64"/>
      <c r="AO41" s="64"/>
      <c r="AP41" s="65"/>
      <c r="AQ41" s="63">
        <f t="shared" si="10"/>
        <v>0</v>
      </c>
      <c r="AR41" s="64"/>
      <c r="AS41" s="64"/>
      <c r="AT41" s="64"/>
      <c r="AU41" s="65"/>
      <c r="AV41" s="63">
        <f t="shared" si="11"/>
        <v>0</v>
      </c>
      <c r="AW41" s="64"/>
      <c r="AX41" s="64"/>
      <c r="AY41" s="64"/>
      <c r="AZ41" s="65"/>
    </row>
    <row r="42" spans="1:52" ht="15.75" outlineLevel="1">
      <c r="A42" s="74"/>
      <c r="B42" s="75"/>
      <c r="C42" s="63">
        <f t="shared" si="2"/>
        <v>0</v>
      </c>
      <c r="D42" s="64"/>
      <c r="E42" s="64"/>
      <c r="F42" s="64"/>
      <c r="G42" s="65"/>
      <c r="H42" s="63">
        <f t="shared" si="3"/>
        <v>0</v>
      </c>
      <c r="I42" s="64"/>
      <c r="J42" s="64"/>
      <c r="K42" s="64"/>
      <c r="L42" s="65"/>
      <c r="M42" s="63">
        <f t="shared" si="4"/>
        <v>0</v>
      </c>
      <c r="N42" s="64"/>
      <c r="O42" s="64"/>
      <c r="P42" s="64"/>
      <c r="Q42" s="65"/>
      <c r="R42" s="63">
        <f t="shared" si="5"/>
        <v>0</v>
      </c>
      <c r="S42" s="64"/>
      <c r="T42" s="64"/>
      <c r="U42" s="64"/>
      <c r="V42" s="65"/>
      <c r="W42" s="63">
        <f t="shared" si="6"/>
        <v>0</v>
      </c>
      <c r="X42" s="64"/>
      <c r="Y42" s="64"/>
      <c r="Z42" s="64"/>
      <c r="AA42" s="65"/>
      <c r="AB42" s="63">
        <f t="shared" si="7"/>
        <v>0</v>
      </c>
      <c r="AC42" s="64"/>
      <c r="AD42" s="64"/>
      <c r="AE42" s="64"/>
      <c r="AF42" s="65"/>
      <c r="AG42" s="63">
        <f t="shared" si="8"/>
        <v>0</v>
      </c>
      <c r="AH42" s="64"/>
      <c r="AI42" s="64"/>
      <c r="AJ42" s="64"/>
      <c r="AK42" s="65"/>
      <c r="AL42" s="63">
        <f t="shared" si="9"/>
        <v>0</v>
      </c>
      <c r="AM42" s="64"/>
      <c r="AN42" s="64"/>
      <c r="AO42" s="64"/>
      <c r="AP42" s="65"/>
      <c r="AQ42" s="63">
        <f t="shared" si="10"/>
        <v>0</v>
      </c>
      <c r="AR42" s="64"/>
      <c r="AS42" s="64"/>
      <c r="AT42" s="64"/>
      <c r="AU42" s="65"/>
      <c r="AV42" s="63">
        <f t="shared" si="11"/>
        <v>0</v>
      </c>
      <c r="AW42" s="64"/>
      <c r="AX42" s="64"/>
      <c r="AY42" s="64"/>
      <c r="AZ42" s="65"/>
    </row>
    <row r="43" spans="1:52" ht="15.75" outlineLevel="1">
      <c r="A43" s="74"/>
      <c r="B43" s="75"/>
      <c r="C43" s="63">
        <f t="shared" si="2"/>
        <v>0</v>
      </c>
      <c r="D43" s="64"/>
      <c r="E43" s="64"/>
      <c r="F43" s="64"/>
      <c r="G43" s="65"/>
      <c r="H43" s="63">
        <f t="shared" si="3"/>
        <v>0</v>
      </c>
      <c r="I43" s="64"/>
      <c r="J43" s="64"/>
      <c r="K43" s="64"/>
      <c r="L43" s="65"/>
      <c r="M43" s="63">
        <f t="shared" si="4"/>
        <v>0</v>
      </c>
      <c r="N43" s="64"/>
      <c r="O43" s="64"/>
      <c r="P43" s="64"/>
      <c r="Q43" s="65"/>
      <c r="R43" s="63">
        <f t="shared" si="5"/>
        <v>0</v>
      </c>
      <c r="S43" s="64"/>
      <c r="T43" s="64"/>
      <c r="U43" s="64"/>
      <c r="V43" s="65"/>
      <c r="W43" s="63">
        <f t="shared" si="6"/>
        <v>0</v>
      </c>
      <c r="X43" s="64"/>
      <c r="Y43" s="64"/>
      <c r="Z43" s="64"/>
      <c r="AA43" s="65"/>
      <c r="AB43" s="63">
        <f t="shared" si="7"/>
        <v>0</v>
      </c>
      <c r="AC43" s="64"/>
      <c r="AD43" s="64"/>
      <c r="AE43" s="64"/>
      <c r="AF43" s="65"/>
      <c r="AG43" s="63">
        <f t="shared" si="8"/>
        <v>0</v>
      </c>
      <c r="AH43" s="64"/>
      <c r="AI43" s="64"/>
      <c r="AJ43" s="64"/>
      <c r="AK43" s="65"/>
      <c r="AL43" s="63">
        <f t="shared" si="9"/>
        <v>0</v>
      </c>
      <c r="AM43" s="64"/>
      <c r="AN43" s="64"/>
      <c r="AO43" s="64"/>
      <c r="AP43" s="65"/>
      <c r="AQ43" s="63">
        <f t="shared" si="10"/>
        <v>0</v>
      </c>
      <c r="AR43" s="64"/>
      <c r="AS43" s="64"/>
      <c r="AT43" s="64"/>
      <c r="AU43" s="65"/>
      <c r="AV43" s="63">
        <f t="shared" si="11"/>
        <v>0</v>
      </c>
      <c r="AW43" s="64"/>
      <c r="AX43" s="64"/>
      <c r="AY43" s="64"/>
      <c r="AZ43" s="65"/>
    </row>
    <row r="44" spans="1:52" ht="15.75" outlineLevel="1">
      <c r="A44" s="74"/>
      <c r="B44" s="75"/>
      <c r="C44" s="63">
        <f t="shared" si="2"/>
        <v>0</v>
      </c>
      <c r="D44" s="64"/>
      <c r="E44" s="64"/>
      <c r="F44" s="64"/>
      <c r="G44" s="65"/>
      <c r="H44" s="63">
        <f t="shared" si="3"/>
        <v>0</v>
      </c>
      <c r="I44" s="64"/>
      <c r="J44" s="64"/>
      <c r="K44" s="64"/>
      <c r="L44" s="65"/>
      <c r="M44" s="63">
        <f t="shared" si="4"/>
        <v>0</v>
      </c>
      <c r="N44" s="64"/>
      <c r="O44" s="64"/>
      <c r="P44" s="64"/>
      <c r="Q44" s="65"/>
      <c r="R44" s="63">
        <f t="shared" si="5"/>
        <v>0</v>
      </c>
      <c r="S44" s="64"/>
      <c r="T44" s="64"/>
      <c r="U44" s="64"/>
      <c r="V44" s="65"/>
      <c r="W44" s="63">
        <f t="shared" si="6"/>
        <v>0</v>
      </c>
      <c r="X44" s="64"/>
      <c r="Y44" s="64"/>
      <c r="Z44" s="64"/>
      <c r="AA44" s="65"/>
      <c r="AB44" s="63">
        <f t="shared" si="7"/>
        <v>0</v>
      </c>
      <c r="AC44" s="64"/>
      <c r="AD44" s="64"/>
      <c r="AE44" s="64"/>
      <c r="AF44" s="65"/>
      <c r="AG44" s="63">
        <f t="shared" si="8"/>
        <v>0</v>
      </c>
      <c r="AH44" s="64"/>
      <c r="AI44" s="64"/>
      <c r="AJ44" s="64"/>
      <c r="AK44" s="65"/>
      <c r="AL44" s="63">
        <f t="shared" si="9"/>
        <v>0</v>
      </c>
      <c r="AM44" s="64"/>
      <c r="AN44" s="64"/>
      <c r="AO44" s="64"/>
      <c r="AP44" s="65"/>
      <c r="AQ44" s="63">
        <f t="shared" si="10"/>
        <v>0</v>
      </c>
      <c r="AR44" s="64"/>
      <c r="AS44" s="64"/>
      <c r="AT44" s="64"/>
      <c r="AU44" s="65"/>
      <c r="AV44" s="63">
        <f t="shared" si="11"/>
        <v>0</v>
      </c>
      <c r="AW44" s="64"/>
      <c r="AX44" s="64"/>
      <c r="AY44" s="64"/>
      <c r="AZ44" s="65"/>
    </row>
    <row r="45" spans="1:52" ht="15.75" outlineLevel="1">
      <c r="A45" s="74"/>
      <c r="B45" s="75"/>
      <c r="C45" s="63">
        <f t="shared" si="2"/>
        <v>0</v>
      </c>
      <c r="D45" s="64"/>
      <c r="E45" s="64"/>
      <c r="F45" s="64"/>
      <c r="G45" s="65"/>
      <c r="H45" s="63">
        <f t="shared" si="3"/>
        <v>0</v>
      </c>
      <c r="I45" s="64"/>
      <c r="J45" s="64"/>
      <c r="K45" s="64"/>
      <c r="L45" s="65"/>
      <c r="M45" s="63">
        <f t="shared" si="4"/>
        <v>0</v>
      </c>
      <c r="N45" s="64"/>
      <c r="O45" s="64"/>
      <c r="P45" s="64"/>
      <c r="Q45" s="65"/>
      <c r="R45" s="63">
        <f t="shared" si="5"/>
        <v>0</v>
      </c>
      <c r="S45" s="64"/>
      <c r="T45" s="64"/>
      <c r="U45" s="64"/>
      <c r="V45" s="65"/>
      <c r="W45" s="63">
        <f t="shared" si="6"/>
        <v>0</v>
      </c>
      <c r="X45" s="64"/>
      <c r="Y45" s="64"/>
      <c r="Z45" s="64"/>
      <c r="AA45" s="65"/>
      <c r="AB45" s="63">
        <f t="shared" si="7"/>
        <v>0</v>
      </c>
      <c r="AC45" s="64"/>
      <c r="AD45" s="64"/>
      <c r="AE45" s="64"/>
      <c r="AF45" s="65"/>
      <c r="AG45" s="63">
        <f t="shared" si="8"/>
        <v>0</v>
      </c>
      <c r="AH45" s="64"/>
      <c r="AI45" s="64"/>
      <c r="AJ45" s="64"/>
      <c r="AK45" s="65"/>
      <c r="AL45" s="63">
        <f t="shared" si="9"/>
        <v>0</v>
      </c>
      <c r="AM45" s="64"/>
      <c r="AN45" s="64"/>
      <c r="AO45" s="64"/>
      <c r="AP45" s="65"/>
      <c r="AQ45" s="63">
        <f t="shared" si="10"/>
        <v>0</v>
      </c>
      <c r="AR45" s="64"/>
      <c r="AS45" s="64"/>
      <c r="AT45" s="64"/>
      <c r="AU45" s="65"/>
      <c r="AV45" s="63">
        <f t="shared" si="11"/>
        <v>0</v>
      </c>
      <c r="AW45" s="64"/>
      <c r="AX45" s="64"/>
      <c r="AY45" s="64"/>
      <c r="AZ45" s="65"/>
    </row>
    <row r="46" spans="1:52" ht="13.5" outlineLevel="1" thickBot="1">
      <c r="A46" s="146" t="s">
        <v>54</v>
      </c>
      <c r="B46" s="147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7"/>
      <c r="AQ46" s="66"/>
      <c r="AR46" s="66"/>
      <c r="AS46" s="66"/>
      <c r="AT46" s="66"/>
      <c r="AU46" s="67"/>
      <c r="AV46" s="66"/>
      <c r="AW46" s="66"/>
      <c r="AX46" s="66"/>
      <c r="AY46" s="66"/>
      <c r="AZ46" s="67"/>
    </row>
    <row r="47" spans="1:52" ht="16.5" outlineLevel="1" thickBot="1">
      <c r="A47" s="68"/>
      <c r="B47" s="69" t="s">
        <v>55</v>
      </c>
      <c r="C47" s="76">
        <f>SUM(C40:C45)</f>
        <v>0</v>
      </c>
      <c r="D47" s="76">
        <f>SUM(D40:D45)</f>
        <v>0</v>
      </c>
      <c r="E47" s="76">
        <f>SUM(E40:E45)</f>
        <v>0</v>
      </c>
      <c r="F47" s="76">
        <f>SUM(F40:F45)</f>
        <v>0</v>
      </c>
      <c r="G47" s="77">
        <f>SUM(G40:G45)</f>
        <v>0</v>
      </c>
      <c r="H47" s="76">
        <f t="shared" ref="H47:AK47" si="12">SUM(H40:H45)</f>
        <v>0</v>
      </c>
      <c r="I47" s="76">
        <f t="shared" si="12"/>
        <v>0</v>
      </c>
      <c r="J47" s="76">
        <f t="shared" si="12"/>
        <v>0</v>
      </c>
      <c r="K47" s="76">
        <f t="shared" si="12"/>
        <v>0</v>
      </c>
      <c r="L47" s="77">
        <f t="shared" si="12"/>
        <v>0</v>
      </c>
      <c r="M47" s="76">
        <f t="shared" si="12"/>
        <v>0</v>
      </c>
      <c r="N47" s="76">
        <f t="shared" si="12"/>
        <v>0</v>
      </c>
      <c r="O47" s="76">
        <f t="shared" si="12"/>
        <v>0</v>
      </c>
      <c r="P47" s="76">
        <f t="shared" si="12"/>
        <v>0</v>
      </c>
      <c r="Q47" s="77">
        <f t="shared" si="12"/>
        <v>0</v>
      </c>
      <c r="R47" s="76">
        <f t="shared" si="12"/>
        <v>0</v>
      </c>
      <c r="S47" s="76">
        <f t="shared" si="12"/>
        <v>0</v>
      </c>
      <c r="T47" s="76">
        <f t="shared" si="12"/>
        <v>0</v>
      </c>
      <c r="U47" s="76">
        <f t="shared" si="12"/>
        <v>0</v>
      </c>
      <c r="V47" s="77">
        <f t="shared" si="12"/>
        <v>0</v>
      </c>
      <c r="W47" s="76">
        <f t="shared" si="12"/>
        <v>0</v>
      </c>
      <c r="X47" s="76">
        <f t="shared" si="12"/>
        <v>0</v>
      </c>
      <c r="Y47" s="76">
        <f t="shared" si="12"/>
        <v>0</v>
      </c>
      <c r="Z47" s="76">
        <f t="shared" si="12"/>
        <v>0</v>
      </c>
      <c r="AA47" s="77">
        <f t="shared" si="12"/>
        <v>0</v>
      </c>
      <c r="AB47" s="76">
        <f t="shared" si="12"/>
        <v>0</v>
      </c>
      <c r="AC47" s="76">
        <f t="shared" si="12"/>
        <v>0</v>
      </c>
      <c r="AD47" s="76">
        <f t="shared" si="12"/>
        <v>0</v>
      </c>
      <c r="AE47" s="76">
        <f t="shared" si="12"/>
        <v>0</v>
      </c>
      <c r="AF47" s="77">
        <f t="shared" si="12"/>
        <v>0</v>
      </c>
      <c r="AG47" s="76">
        <f t="shared" si="12"/>
        <v>0</v>
      </c>
      <c r="AH47" s="76">
        <f t="shared" si="12"/>
        <v>0</v>
      </c>
      <c r="AI47" s="76">
        <f t="shared" si="12"/>
        <v>0</v>
      </c>
      <c r="AJ47" s="76">
        <f t="shared" si="12"/>
        <v>0</v>
      </c>
      <c r="AK47" s="77">
        <f t="shared" si="12"/>
        <v>0</v>
      </c>
      <c r="AL47" s="76">
        <f t="shared" ref="AL47:AU47" si="13">SUM(AL40:AL45)</f>
        <v>0</v>
      </c>
      <c r="AM47" s="76">
        <f t="shared" si="13"/>
        <v>0</v>
      </c>
      <c r="AN47" s="76">
        <f t="shared" si="13"/>
        <v>0</v>
      </c>
      <c r="AO47" s="76">
        <f t="shared" si="13"/>
        <v>0</v>
      </c>
      <c r="AP47" s="77">
        <f t="shared" si="13"/>
        <v>0</v>
      </c>
      <c r="AQ47" s="76">
        <f t="shared" si="13"/>
        <v>0</v>
      </c>
      <c r="AR47" s="76">
        <f t="shared" si="13"/>
        <v>0</v>
      </c>
      <c r="AS47" s="76">
        <f t="shared" si="13"/>
        <v>0</v>
      </c>
      <c r="AT47" s="76">
        <f t="shared" si="13"/>
        <v>0</v>
      </c>
      <c r="AU47" s="77">
        <f t="shared" si="13"/>
        <v>0</v>
      </c>
      <c r="AV47" s="76">
        <f>SUM(AV40:AV45)</f>
        <v>0</v>
      </c>
      <c r="AW47" s="76">
        <f>SUM(AW40:AW45)</f>
        <v>0</v>
      </c>
      <c r="AX47" s="76">
        <f>SUM(AX40:AX45)</f>
        <v>0</v>
      </c>
      <c r="AY47" s="76">
        <f>SUM(AY40:AY45)</f>
        <v>0</v>
      </c>
      <c r="AZ47" s="77">
        <f>SUM(AZ40:AZ45)</f>
        <v>0</v>
      </c>
    </row>
    <row r="48" spans="1:52" outlineLevel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6.5" outlineLevel="1" thickBot="1">
      <c r="A49" s="1"/>
      <c r="B49" s="72" t="s">
        <v>57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31.5" outlineLevel="1">
      <c r="A50" s="78" t="s">
        <v>52</v>
      </c>
      <c r="B50" s="59" t="s">
        <v>58</v>
      </c>
      <c r="C50" s="79" t="s">
        <v>13</v>
      </c>
      <c r="D50" s="79" t="s">
        <v>14</v>
      </c>
      <c r="E50" s="79" t="s">
        <v>15</v>
      </c>
      <c r="F50" s="79" t="s">
        <v>16</v>
      </c>
      <c r="G50" s="80" t="s">
        <v>17</v>
      </c>
      <c r="H50" s="79" t="s">
        <v>13</v>
      </c>
      <c r="I50" s="79" t="s">
        <v>14</v>
      </c>
      <c r="J50" s="79" t="s">
        <v>15</v>
      </c>
      <c r="K50" s="79" t="s">
        <v>16</v>
      </c>
      <c r="L50" s="80" t="s">
        <v>17</v>
      </c>
      <c r="M50" s="79" t="s">
        <v>13</v>
      </c>
      <c r="N50" s="79" t="s">
        <v>14</v>
      </c>
      <c r="O50" s="79" t="s">
        <v>15</v>
      </c>
      <c r="P50" s="79" t="s">
        <v>16</v>
      </c>
      <c r="Q50" s="80" t="s">
        <v>17</v>
      </c>
      <c r="R50" s="60" t="s">
        <v>13</v>
      </c>
      <c r="S50" s="60" t="s">
        <v>14</v>
      </c>
      <c r="T50" s="60" t="s">
        <v>15</v>
      </c>
      <c r="U50" s="60" t="s">
        <v>16</v>
      </c>
      <c r="V50" s="61" t="s">
        <v>17</v>
      </c>
      <c r="W50" s="60" t="s">
        <v>13</v>
      </c>
      <c r="X50" s="60" t="s">
        <v>14</v>
      </c>
      <c r="Y50" s="60" t="s">
        <v>15</v>
      </c>
      <c r="Z50" s="60" t="s">
        <v>16</v>
      </c>
      <c r="AA50" s="61" t="s">
        <v>17</v>
      </c>
      <c r="AB50" s="60" t="s">
        <v>13</v>
      </c>
      <c r="AC50" s="60" t="s">
        <v>14</v>
      </c>
      <c r="AD50" s="60" t="s">
        <v>15</v>
      </c>
      <c r="AE50" s="60" t="s">
        <v>16</v>
      </c>
      <c r="AF50" s="61" t="s">
        <v>17</v>
      </c>
      <c r="AG50" s="60" t="s">
        <v>13</v>
      </c>
      <c r="AH50" s="60" t="s">
        <v>14</v>
      </c>
      <c r="AI50" s="60" t="s">
        <v>15</v>
      </c>
      <c r="AJ50" s="60" t="s">
        <v>16</v>
      </c>
      <c r="AK50" s="61" t="s">
        <v>17</v>
      </c>
      <c r="AL50" s="60" t="s">
        <v>13</v>
      </c>
      <c r="AM50" s="60" t="s">
        <v>14</v>
      </c>
      <c r="AN50" s="60" t="s">
        <v>15</v>
      </c>
      <c r="AO50" s="60" t="s">
        <v>16</v>
      </c>
      <c r="AP50" s="61" t="s">
        <v>17</v>
      </c>
      <c r="AQ50" s="60" t="s">
        <v>13</v>
      </c>
      <c r="AR50" s="60" t="s">
        <v>14</v>
      </c>
      <c r="AS50" s="60" t="s">
        <v>15</v>
      </c>
      <c r="AT50" s="60" t="s">
        <v>16</v>
      </c>
      <c r="AU50" s="61" t="s">
        <v>17</v>
      </c>
      <c r="AV50" s="60" t="s">
        <v>13</v>
      </c>
      <c r="AW50" s="60" t="s">
        <v>14</v>
      </c>
      <c r="AX50" s="60" t="s">
        <v>15</v>
      </c>
      <c r="AY50" s="60" t="s">
        <v>16</v>
      </c>
      <c r="AZ50" s="61" t="s">
        <v>17</v>
      </c>
    </row>
    <row r="51" spans="1:52" ht="31.5" outlineLevel="1">
      <c r="A51" s="81" t="s">
        <v>18</v>
      </c>
      <c r="B51" s="73" t="s">
        <v>59</v>
      </c>
      <c r="C51" s="82">
        <f>D51+E51+F51+G51</f>
        <v>10.6112</v>
      </c>
      <c r="D51" s="82">
        <f>D52+D53</f>
        <v>0</v>
      </c>
      <c r="E51" s="82">
        <f>E52+E53</f>
        <v>0</v>
      </c>
      <c r="F51" s="82">
        <f>F52+F53</f>
        <v>10.2768</v>
      </c>
      <c r="G51" s="82">
        <f>G52+G53</f>
        <v>0.33439999999999998</v>
      </c>
      <c r="H51" s="82">
        <f>I51+J51+K51+L51</f>
        <v>8.7058900000000001</v>
      </c>
      <c r="I51" s="82">
        <f>I52+I53</f>
        <v>0</v>
      </c>
      <c r="J51" s="82">
        <f>J52+J53</f>
        <v>0</v>
      </c>
      <c r="K51" s="82">
        <f>K52+K53</f>
        <v>8.6772910000000003</v>
      </c>
      <c r="L51" s="82">
        <f>L52+L53</f>
        <v>2.8598999999999999E-2</v>
      </c>
      <c r="M51" s="82">
        <f>N51+O51+P51+Q51</f>
        <v>9.1563279999999985</v>
      </c>
      <c r="N51" s="82">
        <f>N52+N53</f>
        <v>0</v>
      </c>
      <c r="O51" s="82">
        <f>O52+O53</f>
        <v>0</v>
      </c>
      <c r="P51" s="82">
        <f>P52+P53</f>
        <v>9.1264869999999991</v>
      </c>
      <c r="Q51" s="82">
        <f>Q52+Q53</f>
        <v>2.9840999999999999E-2</v>
      </c>
      <c r="R51" s="82">
        <f>S51+T51+U51+V51</f>
        <v>17.862218000000002</v>
      </c>
      <c r="S51" s="82">
        <f>S52+S53</f>
        <v>0</v>
      </c>
      <c r="T51" s="82">
        <f>T52+T53</f>
        <v>0</v>
      </c>
      <c r="U51" s="82">
        <f>U52+U53</f>
        <v>17.803778000000001</v>
      </c>
      <c r="V51" s="82">
        <f>V52+V53</f>
        <v>5.8439999999999999E-2</v>
      </c>
      <c r="W51" s="82">
        <f>X51+Y51+Z51+AA51</f>
        <v>7.3452000000000002</v>
      </c>
      <c r="X51" s="82">
        <f>X52+X53</f>
        <v>0</v>
      </c>
      <c r="Y51" s="82">
        <f>Y52+Y53</f>
        <v>0</v>
      </c>
      <c r="Z51" s="82">
        <f>Z52+Z53</f>
        <v>7.2900999999999998</v>
      </c>
      <c r="AA51" s="82">
        <f>AA52+AA53</f>
        <v>5.5100000000000003E-2</v>
      </c>
      <c r="AB51" s="82">
        <f>AC51+AD51+AE51+AF51</f>
        <v>7.4245999999999999</v>
      </c>
      <c r="AC51" s="82">
        <f>AC52+AC53</f>
        <v>0</v>
      </c>
      <c r="AD51" s="82">
        <f>AD52+AD53</f>
        <v>0</v>
      </c>
      <c r="AE51" s="82">
        <f>AE52+AE53</f>
        <v>7.3689999999999998</v>
      </c>
      <c r="AF51" s="82">
        <f>AF52+AF53</f>
        <v>5.5599999999999997E-2</v>
      </c>
      <c r="AG51" s="82">
        <f>AH51+AI51+AJ51+AK51</f>
        <v>14.7698</v>
      </c>
      <c r="AH51" s="82">
        <f>AH52+AH53</f>
        <v>0</v>
      </c>
      <c r="AI51" s="82">
        <f>AI52+AI53</f>
        <v>0</v>
      </c>
      <c r="AJ51" s="82">
        <f>AJ52+AJ53</f>
        <v>14.6591</v>
      </c>
      <c r="AK51" s="82">
        <f>AK52+AK53</f>
        <v>0.11070000000000001</v>
      </c>
      <c r="AL51" s="82">
        <f>AM51+AN51+AO51+AP51</f>
        <v>0</v>
      </c>
      <c r="AM51" s="82">
        <f>AM52+AM53</f>
        <v>0</v>
      </c>
      <c r="AN51" s="82">
        <f>AN52+AN53</f>
        <v>0</v>
      </c>
      <c r="AO51" s="82">
        <f>AO52+AO53</f>
        <v>0</v>
      </c>
      <c r="AP51" s="82">
        <f>AP52+AP53</f>
        <v>0</v>
      </c>
      <c r="AQ51" s="82">
        <f>AR51+AS51+AT51+AU51</f>
        <v>0</v>
      </c>
      <c r="AR51" s="82">
        <f>AR52+AR53</f>
        <v>0</v>
      </c>
      <c r="AS51" s="82">
        <f>AS52+AS53</f>
        <v>0</v>
      </c>
      <c r="AT51" s="82">
        <f>AT52+AT53</f>
        <v>0</v>
      </c>
      <c r="AU51" s="82">
        <f>AU52+AU53</f>
        <v>0</v>
      </c>
      <c r="AV51" s="82">
        <f>AW51+AX51+AY51+AZ51</f>
        <v>0</v>
      </c>
      <c r="AW51" s="82">
        <f>AW52+AW53</f>
        <v>0</v>
      </c>
      <c r="AX51" s="82">
        <f>AX52+AX53</f>
        <v>0</v>
      </c>
      <c r="AY51" s="82">
        <f>AY52+AY53</f>
        <v>0</v>
      </c>
      <c r="AZ51" s="82">
        <f>AZ52+AZ53</f>
        <v>0</v>
      </c>
    </row>
    <row r="52" spans="1:52" ht="15.75" outlineLevel="1">
      <c r="A52" s="81" t="s">
        <v>20</v>
      </c>
      <c r="B52" s="73" t="s">
        <v>60</v>
      </c>
      <c r="C52" s="82">
        <f t="shared" ref="C52:C62" si="14">D52+E52+F52+G52</f>
        <v>10.6112</v>
      </c>
      <c r="D52" s="64"/>
      <c r="E52" s="64"/>
      <c r="F52" s="64">
        <f>F22</f>
        <v>10.2768</v>
      </c>
      <c r="G52" s="64">
        <f>G22</f>
        <v>0.33439999999999998</v>
      </c>
      <c r="H52" s="82">
        <f t="shared" ref="H52:H62" si="15">I52+J52+K52+L52</f>
        <v>8.7058900000000001</v>
      </c>
      <c r="I52" s="64"/>
      <c r="J52" s="64"/>
      <c r="K52" s="64">
        <f>K22</f>
        <v>8.6772910000000003</v>
      </c>
      <c r="L52" s="65">
        <f>L22</f>
        <v>2.8598999999999999E-2</v>
      </c>
      <c r="M52" s="82">
        <f t="shared" ref="M52:M62" si="16">N52+O52+P52+Q52</f>
        <v>9.1563279999999985</v>
      </c>
      <c r="N52" s="64"/>
      <c r="O52" s="64"/>
      <c r="P52" s="64">
        <f>P22</f>
        <v>9.1264869999999991</v>
      </c>
      <c r="Q52" s="65">
        <f>Q22</f>
        <v>2.9840999999999999E-2</v>
      </c>
      <c r="R52" s="82">
        <f t="shared" ref="R52:R62" si="17">S52+T52+U52+V52</f>
        <v>17.862218000000002</v>
      </c>
      <c r="S52" s="64"/>
      <c r="T52" s="64"/>
      <c r="U52" s="64">
        <f>U22</f>
        <v>17.803778000000001</v>
      </c>
      <c r="V52" s="65">
        <f>V22</f>
        <v>5.8439999999999999E-2</v>
      </c>
      <c r="W52" s="82">
        <f t="shared" ref="W52:W62" si="18">X52+Y52+Z52+AA52</f>
        <v>7.3452000000000002</v>
      </c>
      <c r="X52" s="64"/>
      <c r="Y52" s="64"/>
      <c r="Z52" s="64">
        <f>Z22</f>
        <v>7.2900999999999998</v>
      </c>
      <c r="AA52" s="65">
        <f>AA22</f>
        <v>5.5100000000000003E-2</v>
      </c>
      <c r="AB52" s="82">
        <f t="shared" ref="AB52:AB62" si="19">AC52+AD52+AE52+AF52</f>
        <v>7.4245999999999999</v>
      </c>
      <c r="AC52" s="64"/>
      <c r="AD52" s="64"/>
      <c r="AE52" s="64">
        <f>AE22</f>
        <v>7.3689999999999998</v>
      </c>
      <c r="AF52" s="65">
        <f>AF22</f>
        <v>5.5599999999999997E-2</v>
      </c>
      <c r="AG52" s="82">
        <f t="shared" ref="AG52:AG62" si="20">AH52+AI52+AJ52+AK52</f>
        <v>14.7698</v>
      </c>
      <c r="AH52" s="64"/>
      <c r="AI52" s="64"/>
      <c r="AJ52" s="64">
        <f>AJ22</f>
        <v>14.6591</v>
      </c>
      <c r="AK52" s="65">
        <f>AK22</f>
        <v>0.11070000000000001</v>
      </c>
      <c r="AL52" s="82">
        <f t="shared" ref="AL52:AL62" si="21">AM52+AN52+AO52+AP52</f>
        <v>0</v>
      </c>
      <c r="AM52" s="64"/>
      <c r="AN52" s="64"/>
      <c r="AO52" s="64"/>
      <c r="AP52" s="65"/>
      <c r="AQ52" s="82">
        <f t="shared" ref="AQ52:AQ62" si="22">AR52+AS52+AT52+AU52</f>
        <v>0</v>
      </c>
      <c r="AR52" s="64"/>
      <c r="AS52" s="64"/>
      <c r="AT52" s="64"/>
      <c r="AU52" s="65"/>
      <c r="AV52" s="82">
        <f t="shared" ref="AV52:AV62" si="23">AW52+AX52+AY52+AZ52</f>
        <v>0</v>
      </c>
      <c r="AW52" s="64"/>
      <c r="AX52" s="64"/>
      <c r="AY52" s="64"/>
      <c r="AZ52" s="65"/>
    </row>
    <row r="53" spans="1:52" ht="15.75" outlineLevel="1">
      <c r="A53" s="81" t="s">
        <v>27</v>
      </c>
      <c r="B53" s="73" t="s">
        <v>61</v>
      </c>
      <c r="C53" s="82">
        <f>D53+E53+F53+G53</f>
        <v>0</v>
      </c>
      <c r="D53" s="64"/>
      <c r="E53" s="64"/>
      <c r="F53" s="64"/>
      <c r="G53" s="64"/>
      <c r="H53" s="82">
        <f t="shared" si="15"/>
        <v>0</v>
      </c>
      <c r="I53" s="64"/>
      <c r="J53" s="64"/>
      <c r="K53" s="64"/>
      <c r="L53" s="65"/>
      <c r="M53" s="82">
        <f t="shared" si="16"/>
        <v>0</v>
      </c>
      <c r="N53" s="64"/>
      <c r="O53" s="64"/>
      <c r="P53" s="64"/>
      <c r="Q53" s="65"/>
      <c r="R53" s="82">
        <f t="shared" si="17"/>
        <v>0</v>
      </c>
      <c r="S53" s="64"/>
      <c r="T53" s="64"/>
      <c r="U53" s="64"/>
      <c r="V53" s="65"/>
      <c r="W53" s="82">
        <f t="shared" si="18"/>
        <v>0</v>
      </c>
      <c r="X53" s="64"/>
      <c r="Y53" s="64"/>
      <c r="Z53" s="64"/>
      <c r="AA53" s="65"/>
      <c r="AB53" s="82">
        <f t="shared" si="19"/>
        <v>0</v>
      </c>
      <c r="AC53" s="64"/>
      <c r="AD53" s="64"/>
      <c r="AE53" s="64"/>
      <c r="AF53" s="65"/>
      <c r="AG53" s="82">
        <f t="shared" si="20"/>
        <v>0</v>
      </c>
      <c r="AH53" s="64"/>
      <c r="AI53" s="64"/>
      <c r="AJ53" s="64"/>
      <c r="AK53" s="65"/>
      <c r="AL53" s="82">
        <f t="shared" si="21"/>
        <v>0</v>
      </c>
      <c r="AM53" s="64"/>
      <c r="AN53" s="64"/>
      <c r="AO53" s="64"/>
      <c r="AP53" s="65"/>
      <c r="AQ53" s="82">
        <f t="shared" si="22"/>
        <v>0</v>
      </c>
      <c r="AR53" s="64"/>
      <c r="AS53" s="64"/>
      <c r="AT53" s="64"/>
      <c r="AU53" s="65"/>
      <c r="AV53" s="82">
        <f t="shared" si="23"/>
        <v>0</v>
      </c>
      <c r="AW53" s="64"/>
      <c r="AX53" s="64"/>
      <c r="AY53" s="64"/>
      <c r="AZ53" s="65"/>
    </row>
    <row r="54" spans="1:52" ht="31.5" outlineLevel="1">
      <c r="A54" s="81" t="s">
        <v>35</v>
      </c>
      <c r="B54" s="73" t="s">
        <v>62</v>
      </c>
      <c r="C54" s="82">
        <f t="shared" si="14"/>
        <v>0</v>
      </c>
      <c r="D54" s="82">
        <f>D55+D56</f>
        <v>0</v>
      </c>
      <c r="E54" s="82">
        <f>E55+E56</f>
        <v>0</v>
      </c>
      <c r="F54" s="82">
        <f>F55+F56</f>
        <v>0</v>
      </c>
      <c r="G54" s="82">
        <f>G55+G56</f>
        <v>0</v>
      </c>
      <c r="H54" s="82">
        <f t="shared" si="15"/>
        <v>0</v>
      </c>
      <c r="I54" s="82">
        <f>I55+I56</f>
        <v>0</v>
      </c>
      <c r="J54" s="82">
        <f>J55+J56</f>
        <v>0</v>
      </c>
      <c r="K54" s="82">
        <f>K55+K56</f>
        <v>0</v>
      </c>
      <c r="L54" s="82">
        <f>L55+L56</f>
        <v>0</v>
      </c>
      <c r="M54" s="82">
        <f t="shared" si="16"/>
        <v>0</v>
      </c>
      <c r="N54" s="82">
        <f>N55+N56</f>
        <v>0</v>
      </c>
      <c r="O54" s="82">
        <f>O55+O56</f>
        <v>0</v>
      </c>
      <c r="P54" s="82">
        <f>P55+P56</f>
        <v>0</v>
      </c>
      <c r="Q54" s="82">
        <f>Q55+Q56</f>
        <v>0</v>
      </c>
      <c r="R54" s="82">
        <f t="shared" si="17"/>
        <v>0</v>
      </c>
      <c r="S54" s="82">
        <f>S55+S56</f>
        <v>0</v>
      </c>
      <c r="T54" s="82">
        <f>T55+T56</f>
        <v>0</v>
      </c>
      <c r="U54" s="82">
        <f>U55+U56</f>
        <v>0</v>
      </c>
      <c r="V54" s="82">
        <f>V55+V56</f>
        <v>0</v>
      </c>
      <c r="W54" s="82">
        <f t="shared" si="18"/>
        <v>0</v>
      </c>
      <c r="X54" s="82">
        <f>X55+X56</f>
        <v>0</v>
      </c>
      <c r="Y54" s="82">
        <f>Y55+Y56</f>
        <v>0</v>
      </c>
      <c r="Z54" s="82">
        <f>Z55+Z56</f>
        <v>0</v>
      </c>
      <c r="AA54" s="82">
        <f>AA55+AA56</f>
        <v>0</v>
      </c>
      <c r="AB54" s="82">
        <f t="shared" si="19"/>
        <v>0</v>
      </c>
      <c r="AC54" s="82">
        <f>AC55+AC56</f>
        <v>0</v>
      </c>
      <c r="AD54" s="82">
        <f>AD55+AD56</f>
        <v>0</v>
      </c>
      <c r="AE54" s="82">
        <f>AE55+AE56</f>
        <v>0</v>
      </c>
      <c r="AF54" s="82">
        <f>AF55+AF56</f>
        <v>0</v>
      </c>
      <c r="AG54" s="82">
        <f t="shared" si="20"/>
        <v>0</v>
      </c>
      <c r="AH54" s="82">
        <f>AH55+AH56</f>
        <v>0</v>
      </c>
      <c r="AI54" s="82">
        <f>AI55+AI56</f>
        <v>0</v>
      </c>
      <c r="AJ54" s="82">
        <f>AJ55+AJ56</f>
        <v>0</v>
      </c>
      <c r="AK54" s="82">
        <f>AK55+AK56</f>
        <v>0</v>
      </c>
      <c r="AL54" s="82">
        <f t="shared" si="21"/>
        <v>0</v>
      </c>
      <c r="AM54" s="82">
        <f>AM55+AM56</f>
        <v>0</v>
      </c>
      <c r="AN54" s="82">
        <f>AN55+AN56</f>
        <v>0</v>
      </c>
      <c r="AO54" s="82">
        <f>AO55+AO56</f>
        <v>0</v>
      </c>
      <c r="AP54" s="82">
        <f>AP55+AP56</f>
        <v>0</v>
      </c>
      <c r="AQ54" s="82">
        <f t="shared" si="22"/>
        <v>0</v>
      </c>
      <c r="AR54" s="82">
        <f>AR55+AR56</f>
        <v>0</v>
      </c>
      <c r="AS54" s="82">
        <f>AS55+AS56</f>
        <v>0</v>
      </c>
      <c r="AT54" s="82">
        <f>AT55+AT56</f>
        <v>0</v>
      </c>
      <c r="AU54" s="82">
        <f>AU55+AU56</f>
        <v>0</v>
      </c>
      <c r="AV54" s="82">
        <f t="shared" si="23"/>
        <v>0</v>
      </c>
      <c r="AW54" s="82">
        <f>AW55+AW56</f>
        <v>0</v>
      </c>
      <c r="AX54" s="82">
        <f>AX55+AX56</f>
        <v>0</v>
      </c>
      <c r="AY54" s="82">
        <f>AY55+AY56</f>
        <v>0</v>
      </c>
      <c r="AZ54" s="82">
        <f>AZ55+AZ56</f>
        <v>0</v>
      </c>
    </row>
    <row r="55" spans="1:52" ht="15.75" outlineLevel="1">
      <c r="A55" s="81" t="s">
        <v>37</v>
      </c>
      <c r="B55" s="73" t="s">
        <v>60</v>
      </c>
      <c r="C55" s="82">
        <f t="shared" si="14"/>
        <v>0</v>
      </c>
      <c r="D55" s="64"/>
      <c r="E55" s="64"/>
      <c r="F55" s="64"/>
      <c r="G55" s="65"/>
      <c r="H55" s="82">
        <f t="shared" si="15"/>
        <v>0</v>
      </c>
      <c r="I55" s="64"/>
      <c r="J55" s="64"/>
      <c r="K55" s="64"/>
      <c r="L55" s="65"/>
      <c r="M55" s="82">
        <f t="shared" si="16"/>
        <v>0</v>
      </c>
      <c r="N55" s="64"/>
      <c r="O55" s="64"/>
      <c r="P55" s="64"/>
      <c r="Q55" s="65"/>
      <c r="R55" s="82">
        <f t="shared" si="17"/>
        <v>0</v>
      </c>
      <c r="S55" s="64"/>
      <c r="T55" s="64"/>
      <c r="U55" s="64"/>
      <c r="V55" s="65"/>
      <c r="W55" s="82">
        <f t="shared" si="18"/>
        <v>0</v>
      </c>
      <c r="X55" s="64"/>
      <c r="Y55" s="64"/>
      <c r="Z55" s="64"/>
      <c r="AA55" s="65"/>
      <c r="AB55" s="82">
        <f t="shared" si="19"/>
        <v>0</v>
      </c>
      <c r="AC55" s="64"/>
      <c r="AD55" s="64"/>
      <c r="AE55" s="64"/>
      <c r="AF55" s="65"/>
      <c r="AG55" s="82">
        <f t="shared" si="20"/>
        <v>0</v>
      </c>
      <c r="AH55" s="64"/>
      <c r="AI55" s="64"/>
      <c r="AJ55" s="64"/>
      <c r="AK55" s="65"/>
      <c r="AL55" s="82">
        <f t="shared" si="21"/>
        <v>0</v>
      </c>
      <c r="AM55" s="64"/>
      <c r="AN55" s="64"/>
      <c r="AO55" s="64"/>
      <c r="AP55" s="65"/>
      <c r="AQ55" s="82">
        <f t="shared" si="22"/>
        <v>0</v>
      </c>
      <c r="AR55" s="64"/>
      <c r="AS55" s="64"/>
      <c r="AT55" s="64"/>
      <c r="AU55" s="65"/>
      <c r="AV55" s="82">
        <f t="shared" si="23"/>
        <v>0</v>
      </c>
      <c r="AW55" s="64"/>
      <c r="AX55" s="64"/>
      <c r="AY55" s="64"/>
      <c r="AZ55" s="65"/>
    </row>
    <row r="56" spans="1:52" ht="15.75" outlineLevel="1">
      <c r="A56" s="81" t="s">
        <v>63</v>
      </c>
      <c r="B56" s="73" t="s">
        <v>61</v>
      </c>
      <c r="C56" s="82">
        <f t="shared" si="14"/>
        <v>0</v>
      </c>
      <c r="D56" s="64"/>
      <c r="E56" s="64"/>
      <c r="F56" s="64"/>
      <c r="G56" s="65"/>
      <c r="H56" s="82">
        <f t="shared" si="15"/>
        <v>0</v>
      </c>
      <c r="I56" s="64"/>
      <c r="J56" s="64"/>
      <c r="K56" s="64"/>
      <c r="L56" s="65"/>
      <c r="M56" s="82">
        <f t="shared" si="16"/>
        <v>0</v>
      </c>
      <c r="N56" s="64"/>
      <c r="O56" s="64"/>
      <c r="P56" s="64"/>
      <c r="Q56" s="65"/>
      <c r="R56" s="82">
        <f t="shared" si="17"/>
        <v>0</v>
      </c>
      <c r="S56" s="64"/>
      <c r="T56" s="64"/>
      <c r="U56" s="64"/>
      <c r="V56" s="65"/>
      <c r="W56" s="82">
        <f t="shared" si="18"/>
        <v>0</v>
      </c>
      <c r="X56" s="64"/>
      <c r="Y56" s="64"/>
      <c r="Z56" s="64"/>
      <c r="AA56" s="65"/>
      <c r="AB56" s="82">
        <f t="shared" si="19"/>
        <v>0</v>
      </c>
      <c r="AC56" s="64"/>
      <c r="AD56" s="64"/>
      <c r="AE56" s="64"/>
      <c r="AF56" s="65"/>
      <c r="AG56" s="82">
        <f t="shared" si="20"/>
        <v>0</v>
      </c>
      <c r="AH56" s="64"/>
      <c r="AI56" s="64"/>
      <c r="AJ56" s="64"/>
      <c r="AK56" s="65"/>
      <c r="AL56" s="82">
        <f t="shared" si="21"/>
        <v>0</v>
      </c>
      <c r="AM56" s="64"/>
      <c r="AN56" s="64"/>
      <c r="AO56" s="64"/>
      <c r="AP56" s="65"/>
      <c r="AQ56" s="82">
        <f t="shared" si="22"/>
        <v>0</v>
      </c>
      <c r="AR56" s="64"/>
      <c r="AS56" s="64"/>
      <c r="AT56" s="64"/>
      <c r="AU56" s="65"/>
      <c r="AV56" s="82">
        <f t="shared" si="23"/>
        <v>0</v>
      </c>
      <c r="AW56" s="64"/>
      <c r="AX56" s="64"/>
      <c r="AY56" s="64"/>
      <c r="AZ56" s="65"/>
    </row>
    <row r="57" spans="1:52" ht="15.75" outlineLevel="1">
      <c r="A57" s="81" t="s">
        <v>39</v>
      </c>
      <c r="B57" s="73" t="s">
        <v>64</v>
      </c>
      <c r="C57" s="82">
        <f t="shared" si="14"/>
        <v>0</v>
      </c>
      <c r="D57" s="82">
        <f>D58+D59</f>
        <v>0</v>
      </c>
      <c r="E57" s="82">
        <f>E58+E59</f>
        <v>0</v>
      </c>
      <c r="F57" s="82">
        <f>F58+F59</f>
        <v>0</v>
      </c>
      <c r="G57" s="82">
        <f>G58+G59</f>
        <v>0</v>
      </c>
      <c r="H57" s="82">
        <f t="shared" si="15"/>
        <v>0</v>
      </c>
      <c r="I57" s="82">
        <f>I58+I59</f>
        <v>0</v>
      </c>
      <c r="J57" s="82">
        <f>J58+J59</f>
        <v>0</v>
      </c>
      <c r="K57" s="82">
        <f>K58+K59</f>
        <v>0</v>
      </c>
      <c r="L57" s="82">
        <f>L58+L59</f>
        <v>0</v>
      </c>
      <c r="M57" s="82">
        <f t="shared" si="16"/>
        <v>0</v>
      </c>
      <c r="N57" s="82">
        <f>N58+N59</f>
        <v>0</v>
      </c>
      <c r="O57" s="82">
        <f>O58+O59</f>
        <v>0</v>
      </c>
      <c r="P57" s="82">
        <f>P58+P59</f>
        <v>0</v>
      </c>
      <c r="Q57" s="82">
        <f>Q58+Q59</f>
        <v>0</v>
      </c>
      <c r="R57" s="82">
        <f t="shared" si="17"/>
        <v>0</v>
      </c>
      <c r="S57" s="82">
        <f>S58+S59</f>
        <v>0</v>
      </c>
      <c r="T57" s="82">
        <f>T58+T59</f>
        <v>0</v>
      </c>
      <c r="U57" s="82">
        <f>U58+U59</f>
        <v>0</v>
      </c>
      <c r="V57" s="82">
        <f>V58+V59</f>
        <v>0</v>
      </c>
      <c r="W57" s="82">
        <f t="shared" si="18"/>
        <v>0</v>
      </c>
      <c r="X57" s="82">
        <f>X58+X59</f>
        <v>0</v>
      </c>
      <c r="Y57" s="82">
        <f>Y58+Y59</f>
        <v>0</v>
      </c>
      <c r="Z57" s="82">
        <f>Z58+Z59</f>
        <v>0</v>
      </c>
      <c r="AA57" s="82">
        <f>AA58+AA59</f>
        <v>0</v>
      </c>
      <c r="AB57" s="82">
        <f t="shared" si="19"/>
        <v>0</v>
      </c>
      <c r="AC57" s="82">
        <f>AC58+AC59</f>
        <v>0</v>
      </c>
      <c r="AD57" s="82">
        <f>AD58+AD59</f>
        <v>0</v>
      </c>
      <c r="AE57" s="82">
        <f>AE58+AE59</f>
        <v>0</v>
      </c>
      <c r="AF57" s="82">
        <f>AF58+AF59</f>
        <v>0</v>
      </c>
      <c r="AG57" s="82">
        <f t="shared" si="20"/>
        <v>0</v>
      </c>
      <c r="AH57" s="82">
        <f>AH58+AH59</f>
        <v>0</v>
      </c>
      <c r="AI57" s="82">
        <f>AI58+AI59</f>
        <v>0</v>
      </c>
      <c r="AJ57" s="82">
        <f>AJ58+AJ59</f>
        <v>0</v>
      </c>
      <c r="AK57" s="82">
        <f>AK58+AK59</f>
        <v>0</v>
      </c>
      <c r="AL57" s="82">
        <f t="shared" si="21"/>
        <v>0</v>
      </c>
      <c r="AM57" s="82">
        <f>AM58+AM59</f>
        <v>0</v>
      </c>
      <c r="AN57" s="82">
        <f>AN58+AN59</f>
        <v>0</v>
      </c>
      <c r="AO57" s="82">
        <f>AO58+AO59</f>
        <v>0</v>
      </c>
      <c r="AP57" s="82">
        <f>AP58+AP59</f>
        <v>0</v>
      </c>
      <c r="AQ57" s="82">
        <f t="shared" si="22"/>
        <v>0</v>
      </c>
      <c r="AR57" s="82">
        <f>AR58+AR59</f>
        <v>0</v>
      </c>
      <c r="AS57" s="82">
        <f>AS58+AS59</f>
        <v>0</v>
      </c>
      <c r="AT57" s="82">
        <f>AT58+AT59</f>
        <v>0</v>
      </c>
      <c r="AU57" s="82">
        <f>AU58+AU59</f>
        <v>0</v>
      </c>
      <c r="AV57" s="82">
        <f t="shared" si="23"/>
        <v>0</v>
      </c>
      <c r="AW57" s="82">
        <f>AW58+AW59</f>
        <v>0</v>
      </c>
      <c r="AX57" s="82">
        <f>AX58+AX59</f>
        <v>0</v>
      </c>
      <c r="AY57" s="82">
        <f>AY58+AY59</f>
        <v>0</v>
      </c>
      <c r="AZ57" s="82">
        <f>AZ58+AZ59</f>
        <v>0</v>
      </c>
    </row>
    <row r="58" spans="1:52" ht="15.75" outlineLevel="1">
      <c r="A58" s="81" t="s">
        <v>65</v>
      </c>
      <c r="B58" s="73" t="s">
        <v>60</v>
      </c>
      <c r="C58" s="82">
        <f t="shared" si="14"/>
        <v>0</v>
      </c>
      <c r="D58" s="64"/>
      <c r="E58" s="64"/>
      <c r="F58" s="64"/>
      <c r="G58" s="65"/>
      <c r="H58" s="82">
        <f t="shared" si="15"/>
        <v>0</v>
      </c>
      <c r="I58" s="64"/>
      <c r="J58" s="64"/>
      <c r="K58" s="64"/>
      <c r="L58" s="65"/>
      <c r="M58" s="82">
        <f t="shared" si="16"/>
        <v>0</v>
      </c>
      <c r="N58" s="64"/>
      <c r="O58" s="64"/>
      <c r="P58" s="64"/>
      <c r="Q58" s="65"/>
      <c r="R58" s="82">
        <f t="shared" si="17"/>
        <v>0</v>
      </c>
      <c r="S58" s="64"/>
      <c r="T58" s="64"/>
      <c r="U58" s="64"/>
      <c r="V58" s="65"/>
      <c r="W58" s="82">
        <f t="shared" si="18"/>
        <v>0</v>
      </c>
      <c r="X58" s="64"/>
      <c r="Y58" s="64"/>
      <c r="Z58" s="64"/>
      <c r="AA58" s="65"/>
      <c r="AB58" s="82">
        <f t="shared" si="19"/>
        <v>0</v>
      </c>
      <c r="AC58" s="64"/>
      <c r="AD58" s="64"/>
      <c r="AE58" s="64"/>
      <c r="AF58" s="65"/>
      <c r="AG58" s="82">
        <f t="shared" si="20"/>
        <v>0</v>
      </c>
      <c r="AH58" s="64"/>
      <c r="AI58" s="64"/>
      <c r="AJ58" s="64"/>
      <c r="AK58" s="65"/>
      <c r="AL58" s="82">
        <f t="shared" si="21"/>
        <v>0</v>
      </c>
      <c r="AM58" s="64"/>
      <c r="AN58" s="64"/>
      <c r="AO58" s="64"/>
      <c r="AP58" s="65"/>
      <c r="AQ58" s="82">
        <f t="shared" si="22"/>
        <v>0</v>
      </c>
      <c r="AR58" s="64"/>
      <c r="AS58" s="64"/>
      <c r="AT58" s="64"/>
      <c r="AU58" s="65"/>
      <c r="AV58" s="82">
        <f t="shared" si="23"/>
        <v>0</v>
      </c>
      <c r="AW58" s="64"/>
      <c r="AX58" s="64"/>
      <c r="AY58" s="64"/>
      <c r="AZ58" s="65"/>
    </row>
    <row r="59" spans="1:52" ht="15.75" outlineLevel="1">
      <c r="A59" s="81" t="s">
        <v>66</v>
      </c>
      <c r="B59" s="73" t="s">
        <v>61</v>
      </c>
      <c r="C59" s="82">
        <f t="shared" si="14"/>
        <v>0</v>
      </c>
      <c r="D59" s="64"/>
      <c r="E59" s="64"/>
      <c r="F59" s="64"/>
      <c r="G59" s="65"/>
      <c r="H59" s="82">
        <f t="shared" si="15"/>
        <v>0</v>
      </c>
      <c r="I59" s="64"/>
      <c r="J59" s="64"/>
      <c r="K59" s="64"/>
      <c r="L59" s="65"/>
      <c r="M59" s="82">
        <f t="shared" si="16"/>
        <v>0</v>
      </c>
      <c r="N59" s="64"/>
      <c r="O59" s="64"/>
      <c r="P59" s="64"/>
      <c r="Q59" s="65"/>
      <c r="R59" s="82">
        <f t="shared" si="17"/>
        <v>0</v>
      </c>
      <c r="S59" s="64"/>
      <c r="T59" s="64"/>
      <c r="U59" s="64"/>
      <c r="V59" s="65"/>
      <c r="W59" s="82">
        <f t="shared" si="18"/>
        <v>0</v>
      </c>
      <c r="X59" s="64"/>
      <c r="Y59" s="64"/>
      <c r="Z59" s="64"/>
      <c r="AA59" s="65"/>
      <c r="AB59" s="82">
        <f t="shared" si="19"/>
        <v>0</v>
      </c>
      <c r="AC59" s="64"/>
      <c r="AD59" s="64"/>
      <c r="AE59" s="64"/>
      <c r="AF59" s="65"/>
      <c r="AG59" s="82">
        <f t="shared" si="20"/>
        <v>0</v>
      </c>
      <c r="AH59" s="64"/>
      <c r="AI59" s="64"/>
      <c r="AJ59" s="64"/>
      <c r="AK59" s="65"/>
      <c r="AL59" s="82">
        <f t="shared" si="21"/>
        <v>0</v>
      </c>
      <c r="AM59" s="64"/>
      <c r="AN59" s="64"/>
      <c r="AO59" s="64"/>
      <c r="AP59" s="65"/>
      <c r="AQ59" s="82">
        <f t="shared" si="22"/>
        <v>0</v>
      </c>
      <c r="AR59" s="64"/>
      <c r="AS59" s="64"/>
      <c r="AT59" s="64"/>
      <c r="AU59" s="65"/>
      <c r="AV59" s="82">
        <f t="shared" si="23"/>
        <v>0</v>
      </c>
      <c r="AW59" s="64"/>
      <c r="AX59" s="64"/>
      <c r="AY59" s="64"/>
      <c r="AZ59" s="65"/>
    </row>
    <row r="60" spans="1:52" ht="15.75" outlineLevel="1">
      <c r="A60" s="81" t="s">
        <v>41</v>
      </c>
      <c r="B60" s="73" t="s">
        <v>67</v>
      </c>
      <c r="C60" s="82">
        <f t="shared" si="14"/>
        <v>0</v>
      </c>
      <c r="D60" s="82">
        <f>D61+D62</f>
        <v>0</v>
      </c>
      <c r="E60" s="82">
        <f>E61+E62</f>
        <v>0</v>
      </c>
      <c r="F60" s="82">
        <f>F61+F62</f>
        <v>0</v>
      </c>
      <c r="G60" s="82">
        <f>G61+G62</f>
        <v>0</v>
      </c>
      <c r="H60" s="82">
        <f t="shared" si="15"/>
        <v>0</v>
      </c>
      <c r="I60" s="82">
        <f>I61+I62</f>
        <v>0</v>
      </c>
      <c r="J60" s="82">
        <f>J61+J62</f>
        <v>0</v>
      </c>
      <c r="K60" s="82">
        <f>K61+K62</f>
        <v>0</v>
      </c>
      <c r="L60" s="82">
        <f>L61+L62</f>
        <v>0</v>
      </c>
      <c r="M60" s="82">
        <f t="shared" si="16"/>
        <v>0</v>
      </c>
      <c r="N60" s="82">
        <f>N61+N62</f>
        <v>0</v>
      </c>
      <c r="O60" s="82">
        <f>O61+O62</f>
        <v>0</v>
      </c>
      <c r="P60" s="82">
        <f>P61+P62</f>
        <v>0</v>
      </c>
      <c r="Q60" s="82">
        <f>Q61+Q62</f>
        <v>0</v>
      </c>
      <c r="R60" s="82">
        <f t="shared" si="17"/>
        <v>0</v>
      </c>
      <c r="S60" s="82">
        <f>S61+S62</f>
        <v>0</v>
      </c>
      <c r="T60" s="82">
        <f>T61+T62</f>
        <v>0</v>
      </c>
      <c r="U60" s="82">
        <f>U61+U62</f>
        <v>0</v>
      </c>
      <c r="V60" s="82">
        <f>V61+V62</f>
        <v>0</v>
      </c>
      <c r="W60" s="82">
        <f t="shared" si="18"/>
        <v>0</v>
      </c>
      <c r="X60" s="82">
        <f>X61+X62</f>
        <v>0</v>
      </c>
      <c r="Y60" s="82">
        <f>Y61+Y62</f>
        <v>0</v>
      </c>
      <c r="Z60" s="82">
        <f>Z61+Z62</f>
        <v>0</v>
      </c>
      <c r="AA60" s="82">
        <f>AA61+AA62</f>
        <v>0</v>
      </c>
      <c r="AB60" s="82">
        <f t="shared" si="19"/>
        <v>0</v>
      </c>
      <c r="AC60" s="82">
        <f>AC61+AC62</f>
        <v>0</v>
      </c>
      <c r="AD60" s="82">
        <f>AD61+AD62</f>
        <v>0</v>
      </c>
      <c r="AE60" s="82">
        <f>AE61+AE62</f>
        <v>0</v>
      </c>
      <c r="AF60" s="82">
        <f>AF61+AF62</f>
        <v>0</v>
      </c>
      <c r="AG60" s="82">
        <f t="shared" si="20"/>
        <v>0</v>
      </c>
      <c r="AH60" s="82">
        <f>AH61+AH62</f>
        <v>0</v>
      </c>
      <c r="AI60" s="82">
        <f>AI61+AI62</f>
        <v>0</v>
      </c>
      <c r="AJ60" s="82">
        <f>AJ61+AJ62</f>
        <v>0</v>
      </c>
      <c r="AK60" s="82">
        <f>AK61+AK62</f>
        <v>0</v>
      </c>
      <c r="AL60" s="82">
        <f t="shared" si="21"/>
        <v>0</v>
      </c>
      <c r="AM60" s="82">
        <f>AM61+AM62</f>
        <v>0</v>
      </c>
      <c r="AN60" s="82">
        <f>AN61+AN62</f>
        <v>0</v>
      </c>
      <c r="AO60" s="82">
        <f>AO61+AO62</f>
        <v>0</v>
      </c>
      <c r="AP60" s="82">
        <f>AP61+AP62</f>
        <v>0</v>
      </c>
      <c r="AQ60" s="82">
        <f t="shared" si="22"/>
        <v>0</v>
      </c>
      <c r="AR60" s="82">
        <f>AR61+AR62</f>
        <v>0</v>
      </c>
      <c r="AS60" s="82">
        <f>AS61+AS62</f>
        <v>0</v>
      </c>
      <c r="AT60" s="82">
        <f>AT61+AT62</f>
        <v>0</v>
      </c>
      <c r="AU60" s="82">
        <f>AU61+AU62</f>
        <v>0</v>
      </c>
      <c r="AV60" s="82">
        <f t="shared" si="23"/>
        <v>0</v>
      </c>
      <c r="AW60" s="82">
        <f>AW61+AW62</f>
        <v>0</v>
      </c>
      <c r="AX60" s="82">
        <f>AX61+AX62</f>
        <v>0</v>
      </c>
      <c r="AY60" s="82">
        <f>AY61+AY62</f>
        <v>0</v>
      </c>
      <c r="AZ60" s="82">
        <f>AZ61+AZ62</f>
        <v>0</v>
      </c>
    </row>
    <row r="61" spans="1:52" ht="15.75" outlineLevel="1">
      <c r="A61" s="81" t="s">
        <v>43</v>
      </c>
      <c r="B61" s="73" t="s">
        <v>60</v>
      </c>
      <c r="C61" s="82">
        <f t="shared" si="14"/>
        <v>0</v>
      </c>
      <c r="D61" s="64"/>
      <c r="E61" s="64"/>
      <c r="F61" s="64"/>
      <c r="G61" s="65"/>
      <c r="H61" s="82">
        <f t="shared" si="15"/>
        <v>0</v>
      </c>
      <c r="I61" s="64"/>
      <c r="J61" s="64"/>
      <c r="K61" s="64"/>
      <c r="L61" s="65"/>
      <c r="M61" s="82">
        <f t="shared" si="16"/>
        <v>0</v>
      </c>
      <c r="N61" s="64"/>
      <c r="O61" s="64"/>
      <c r="P61" s="64"/>
      <c r="Q61" s="65"/>
      <c r="R61" s="82">
        <f t="shared" si="17"/>
        <v>0</v>
      </c>
      <c r="S61" s="64"/>
      <c r="T61" s="64"/>
      <c r="U61" s="64"/>
      <c r="V61" s="65"/>
      <c r="W61" s="82">
        <f t="shared" si="18"/>
        <v>0</v>
      </c>
      <c r="X61" s="64"/>
      <c r="Y61" s="64"/>
      <c r="Z61" s="64"/>
      <c r="AA61" s="65"/>
      <c r="AB61" s="82">
        <f t="shared" si="19"/>
        <v>0</v>
      </c>
      <c r="AC61" s="64"/>
      <c r="AD61" s="64"/>
      <c r="AE61" s="64"/>
      <c r="AF61" s="65"/>
      <c r="AG61" s="82">
        <f t="shared" si="20"/>
        <v>0</v>
      </c>
      <c r="AH61" s="64"/>
      <c r="AI61" s="64"/>
      <c r="AJ61" s="64"/>
      <c r="AK61" s="65"/>
      <c r="AL61" s="82">
        <f t="shared" si="21"/>
        <v>0</v>
      </c>
      <c r="AM61" s="64"/>
      <c r="AN61" s="64"/>
      <c r="AO61" s="64"/>
      <c r="AP61" s="65"/>
      <c r="AQ61" s="82">
        <f t="shared" si="22"/>
        <v>0</v>
      </c>
      <c r="AR61" s="64"/>
      <c r="AS61" s="64"/>
      <c r="AT61" s="64"/>
      <c r="AU61" s="65"/>
      <c r="AV61" s="82">
        <f t="shared" si="23"/>
        <v>0</v>
      </c>
      <c r="AW61" s="64"/>
      <c r="AX61" s="64"/>
      <c r="AY61" s="64"/>
      <c r="AZ61" s="65"/>
    </row>
    <row r="62" spans="1:52" ht="15.75" outlineLevel="1">
      <c r="A62" s="81" t="s">
        <v>45</v>
      </c>
      <c r="B62" s="73" t="s">
        <v>61</v>
      </c>
      <c r="C62" s="82">
        <f t="shared" si="14"/>
        <v>0</v>
      </c>
      <c r="D62" s="64"/>
      <c r="E62" s="64"/>
      <c r="F62" s="64"/>
      <c r="G62" s="65"/>
      <c r="H62" s="82">
        <f t="shared" si="15"/>
        <v>0</v>
      </c>
      <c r="I62" s="64"/>
      <c r="J62" s="64"/>
      <c r="K62" s="64"/>
      <c r="L62" s="65"/>
      <c r="M62" s="82">
        <f t="shared" si="16"/>
        <v>0</v>
      </c>
      <c r="N62" s="64"/>
      <c r="O62" s="64"/>
      <c r="P62" s="64"/>
      <c r="Q62" s="65"/>
      <c r="R62" s="82">
        <f t="shared" si="17"/>
        <v>0</v>
      </c>
      <c r="S62" s="64"/>
      <c r="T62" s="64"/>
      <c r="U62" s="64"/>
      <c r="V62" s="65"/>
      <c r="W62" s="82">
        <f t="shared" si="18"/>
        <v>0</v>
      </c>
      <c r="X62" s="64"/>
      <c r="Y62" s="64"/>
      <c r="Z62" s="64"/>
      <c r="AA62" s="65"/>
      <c r="AB62" s="82">
        <f t="shared" si="19"/>
        <v>0</v>
      </c>
      <c r="AC62" s="64"/>
      <c r="AD62" s="64"/>
      <c r="AE62" s="64"/>
      <c r="AF62" s="65"/>
      <c r="AG62" s="82">
        <f t="shared" si="20"/>
        <v>0</v>
      </c>
      <c r="AH62" s="64"/>
      <c r="AI62" s="64"/>
      <c r="AJ62" s="64"/>
      <c r="AK62" s="65"/>
      <c r="AL62" s="82">
        <f t="shared" si="21"/>
        <v>0</v>
      </c>
      <c r="AM62" s="64"/>
      <c r="AN62" s="64"/>
      <c r="AO62" s="64"/>
      <c r="AP62" s="65"/>
      <c r="AQ62" s="82">
        <f t="shared" si="22"/>
        <v>0</v>
      </c>
      <c r="AR62" s="64"/>
      <c r="AS62" s="64"/>
      <c r="AT62" s="64"/>
      <c r="AU62" s="65"/>
      <c r="AV62" s="82">
        <f t="shared" si="23"/>
        <v>0</v>
      </c>
      <c r="AW62" s="64"/>
      <c r="AX62" s="64"/>
      <c r="AY62" s="64"/>
      <c r="AZ62" s="65"/>
    </row>
    <row r="63" spans="1:52" ht="13.5" outlineLevel="1" thickBot="1">
      <c r="A63" s="148" t="s">
        <v>54</v>
      </c>
      <c r="B63" s="148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</row>
    <row r="64" spans="1:52" ht="16.5" outlineLevel="1" thickBot="1">
      <c r="A64" s="84"/>
      <c r="B64" s="85" t="s">
        <v>68</v>
      </c>
      <c r="C64" s="82">
        <f>D64+E64+F64+G64</f>
        <v>10.6112</v>
      </c>
      <c r="D64" s="86">
        <f>D65+D66</f>
        <v>0</v>
      </c>
      <c r="E64" s="86">
        <f>E65+E66</f>
        <v>0</v>
      </c>
      <c r="F64" s="86">
        <f>F65+F66</f>
        <v>10.2768</v>
      </c>
      <c r="G64" s="86">
        <f>G65+G66</f>
        <v>0.33439999999999998</v>
      </c>
      <c r="H64" s="82">
        <f>I64+J64+K64+L64</f>
        <v>8.7058900000000001</v>
      </c>
      <c r="I64" s="86">
        <f>I65+I66</f>
        <v>0</v>
      </c>
      <c r="J64" s="86">
        <f>J65+J66</f>
        <v>0</v>
      </c>
      <c r="K64" s="86">
        <f>K65+K66</f>
        <v>8.6772910000000003</v>
      </c>
      <c r="L64" s="86">
        <f>L65+L66</f>
        <v>2.8598999999999999E-2</v>
      </c>
      <c r="M64" s="82">
        <f>N64+O64+P64+Q64</f>
        <v>9.1563279999999985</v>
      </c>
      <c r="N64" s="86">
        <f>N65+N66</f>
        <v>0</v>
      </c>
      <c r="O64" s="86">
        <f>O65+O66</f>
        <v>0</v>
      </c>
      <c r="P64" s="86">
        <f>P65+P66</f>
        <v>9.1264869999999991</v>
      </c>
      <c r="Q64" s="86">
        <f>Q65+Q66</f>
        <v>2.9840999999999999E-2</v>
      </c>
      <c r="R64" s="82">
        <f>S64+T64+U64+V64</f>
        <v>17.862218000000002</v>
      </c>
      <c r="S64" s="86">
        <f>S65+S66</f>
        <v>0</v>
      </c>
      <c r="T64" s="86">
        <f>T65+T66</f>
        <v>0</v>
      </c>
      <c r="U64" s="86">
        <f>U65+U66</f>
        <v>17.803778000000001</v>
      </c>
      <c r="V64" s="86">
        <f>V65+V66</f>
        <v>5.8439999999999999E-2</v>
      </c>
      <c r="W64" s="82">
        <f>X64+Y64+Z64+AA64</f>
        <v>7.3452000000000002</v>
      </c>
      <c r="X64" s="86">
        <f>X65+X66</f>
        <v>0</v>
      </c>
      <c r="Y64" s="86">
        <f>Y65+Y66</f>
        <v>0</v>
      </c>
      <c r="Z64" s="86">
        <f>Z65+Z66</f>
        <v>7.2900999999999998</v>
      </c>
      <c r="AA64" s="86">
        <f>AA65+AA66</f>
        <v>5.5100000000000003E-2</v>
      </c>
      <c r="AB64" s="82">
        <f>AC64+AD64+AE64+AF64</f>
        <v>7.4245999999999999</v>
      </c>
      <c r="AC64" s="86">
        <f>AC65+AC66</f>
        <v>0</v>
      </c>
      <c r="AD64" s="86">
        <f>AD65+AD66</f>
        <v>0</v>
      </c>
      <c r="AE64" s="86">
        <f>AE65+AE66</f>
        <v>7.3689999999999998</v>
      </c>
      <c r="AF64" s="86">
        <f>AF65+AF66</f>
        <v>5.5599999999999997E-2</v>
      </c>
      <c r="AG64" s="82">
        <f>AH64+AI64+AJ64+AK64</f>
        <v>14.7698</v>
      </c>
      <c r="AH64" s="86">
        <f>AH65+AH66</f>
        <v>0</v>
      </c>
      <c r="AI64" s="86">
        <f>AI65+AI66</f>
        <v>0</v>
      </c>
      <c r="AJ64" s="86">
        <f>AJ65+AJ66</f>
        <v>14.6591</v>
      </c>
      <c r="AK64" s="86">
        <f>AK65+AK66</f>
        <v>0.11070000000000001</v>
      </c>
      <c r="AL64" s="82">
        <f>AM64+AN64+AO64+AP64</f>
        <v>0</v>
      </c>
      <c r="AM64" s="86">
        <f>AM65+AM66</f>
        <v>0</v>
      </c>
      <c r="AN64" s="86">
        <f>AN65+AN66</f>
        <v>0</v>
      </c>
      <c r="AO64" s="86">
        <f>AO65+AO66</f>
        <v>0</v>
      </c>
      <c r="AP64" s="86">
        <f>AP65+AP66</f>
        <v>0</v>
      </c>
      <c r="AQ64" s="82">
        <f>AR64+AS64+AT64+AU64</f>
        <v>0</v>
      </c>
      <c r="AR64" s="86">
        <f>AR65+AR66</f>
        <v>0</v>
      </c>
      <c r="AS64" s="86">
        <f>AS65+AS66</f>
        <v>0</v>
      </c>
      <c r="AT64" s="86">
        <f>AT65+AT66</f>
        <v>0</v>
      </c>
      <c r="AU64" s="86">
        <f>AU65+AU66</f>
        <v>0</v>
      </c>
      <c r="AV64" s="82">
        <f>AW64+AX64+AY64+AZ64</f>
        <v>0</v>
      </c>
      <c r="AW64" s="86">
        <f>AW65+AW66</f>
        <v>0</v>
      </c>
      <c r="AX64" s="86">
        <f>AX65+AX66</f>
        <v>0</v>
      </c>
      <c r="AY64" s="86">
        <f>AY65+AY66</f>
        <v>0</v>
      </c>
      <c r="AZ64" s="86">
        <f>AZ65+AZ66</f>
        <v>0</v>
      </c>
    </row>
    <row r="65" spans="1:52" ht="16.5" outlineLevel="1" thickBot="1">
      <c r="A65" s="84"/>
      <c r="B65" s="85" t="s">
        <v>60</v>
      </c>
      <c r="C65" s="82">
        <f>D65+E65+F65+G65</f>
        <v>10.6112</v>
      </c>
      <c r="D65" s="86">
        <f t="shared" ref="D65:G66" si="24">D52+D55+D58+D61</f>
        <v>0</v>
      </c>
      <c r="E65" s="86">
        <f t="shared" si="24"/>
        <v>0</v>
      </c>
      <c r="F65" s="86">
        <f t="shared" si="24"/>
        <v>10.2768</v>
      </c>
      <c r="G65" s="86">
        <f t="shared" si="24"/>
        <v>0.33439999999999998</v>
      </c>
      <c r="H65" s="82">
        <f>I65+J65+K65+L65</f>
        <v>8.7058900000000001</v>
      </c>
      <c r="I65" s="86">
        <f t="shared" ref="I65:L66" si="25">I52+I55+I58+I61</f>
        <v>0</v>
      </c>
      <c r="J65" s="86">
        <f t="shared" si="25"/>
        <v>0</v>
      </c>
      <c r="K65" s="86">
        <f t="shared" si="25"/>
        <v>8.6772910000000003</v>
      </c>
      <c r="L65" s="86">
        <f t="shared" si="25"/>
        <v>2.8598999999999999E-2</v>
      </c>
      <c r="M65" s="82">
        <f>N65+O65+P65+Q65</f>
        <v>9.1563279999999985</v>
      </c>
      <c r="N65" s="86">
        <f t="shared" ref="N65:Q66" si="26">N52+N55+N58+N61</f>
        <v>0</v>
      </c>
      <c r="O65" s="86">
        <f t="shared" si="26"/>
        <v>0</v>
      </c>
      <c r="P65" s="86">
        <f t="shared" si="26"/>
        <v>9.1264869999999991</v>
      </c>
      <c r="Q65" s="86">
        <f t="shared" si="26"/>
        <v>2.9840999999999999E-2</v>
      </c>
      <c r="R65" s="82">
        <f>S65+T65+U65+V65</f>
        <v>17.862218000000002</v>
      </c>
      <c r="S65" s="86">
        <f t="shared" ref="S65:V66" si="27">S52+S55+S58+S61</f>
        <v>0</v>
      </c>
      <c r="T65" s="86">
        <f t="shared" si="27"/>
        <v>0</v>
      </c>
      <c r="U65" s="86">
        <f t="shared" si="27"/>
        <v>17.803778000000001</v>
      </c>
      <c r="V65" s="86">
        <f t="shared" si="27"/>
        <v>5.8439999999999999E-2</v>
      </c>
      <c r="W65" s="82">
        <f>X65+Y65+Z65+AA65</f>
        <v>7.3452000000000002</v>
      </c>
      <c r="X65" s="86">
        <f t="shared" ref="X65:AA66" si="28">X52+X55+X58+X61</f>
        <v>0</v>
      </c>
      <c r="Y65" s="86">
        <f t="shared" si="28"/>
        <v>0</v>
      </c>
      <c r="Z65" s="86">
        <f t="shared" si="28"/>
        <v>7.2900999999999998</v>
      </c>
      <c r="AA65" s="86">
        <f t="shared" si="28"/>
        <v>5.5100000000000003E-2</v>
      </c>
      <c r="AB65" s="82">
        <f>AC65+AD65+AE65+AF65</f>
        <v>7.4245999999999999</v>
      </c>
      <c r="AC65" s="86">
        <f t="shared" ref="AC65:AF66" si="29">AC52+AC55+AC58+AC61</f>
        <v>0</v>
      </c>
      <c r="AD65" s="86">
        <f t="shared" si="29"/>
        <v>0</v>
      </c>
      <c r="AE65" s="86">
        <f t="shared" si="29"/>
        <v>7.3689999999999998</v>
      </c>
      <c r="AF65" s="86">
        <f t="shared" si="29"/>
        <v>5.5599999999999997E-2</v>
      </c>
      <c r="AG65" s="82">
        <f>AH65+AI65+AJ65+AK65</f>
        <v>14.7698</v>
      </c>
      <c r="AH65" s="86">
        <f t="shared" ref="AH65:AK66" si="30">AH52+AH55+AH58+AH61</f>
        <v>0</v>
      </c>
      <c r="AI65" s="86">
        <f t="shared" si="30"/>
        <v>0</v>
      </c>
      <c r="AJ65" s="86">
        <f t="shared" si="30"/>
        <v>14.6591</v>
      </c>
      <c r="AK65" s="86">
        <f t="shared" si="30"/>
        <v>0.11070000000000001</v>
      </c>
      <c r="AL65" s="82">
        <f>AM65+AN65+AO65+AP65</f>
        <v>0</v>
      </c>
      <c r="AM65" s="86">
        <f t="shared" ref="AM65:AP66" si="31">AM52+AM55+AM58+AM61</f>
        <v>0</v>
      </c>
      <c r="AN65" s="86">
        <f t="shared" si="31"/>
        <v>0</v>
      </c>
      <c r="AO65" s="86">
        <f t="shared" si="31"/>
        <v>0</v>
      </c>
      <c r="AP65" s="86">
        <f t="shared" si="31"/>
        <v>0</v>
      </c>
      <c r="AQ65" s="82">
        <f>AR65+AS65+AT65+AU65</f>
        <v>0</v>
      </c>
      <c r="AR65" s="86">
        <f t="shared" ref="AR65:AU66" si="32">AR52+AR55+AR58+AR61</f>
        <v>0</v>
      </c>
      <c r="AS65" s="86">
        <f t="shared" si="32"/>
        <v>0</v>
      </c>
      <c r="AT65" s="86">
        <f t="shared" si="32"/>
        <v>0</v>
      </c>
      <c r="AU65" s="86">
        <f t="shared" si="32"/>
        <v>0</v>
      </c>
      <c r="AV65" s="82">
        <f>AW65+AX65+AY65+AZ65</f>
        <v>0</v>
      </c>
      <c r="AW65" s="86">
        <f t="shared" ref="AW65:AZ66" si="33">AW52+AW55+AW58+AW61</f>
        <v>0</v>
      </c>
      <c r="AX65" s="86">
        <f t="shared" si="33"/>
        <v>0</v>
      </c>
      <c r="AY65" s="86">
        <f t="shared" si="33"/>
        <v>0</v>
      </c>
      <c r="AZ65" s="86">
        <f t="shared" si="33"/>
        <v>0</v>
      </c>
    </row>
    <row r="66" spans="1:52" ht="16.5" outlineLevel="1" thickBot="1">
      <c r="A66" s="84"/>
      <c r="B66" s="85" t="s">
        <v>61</v>
      </c>
      <c r="C66" s="82">
        <f>D66+E66+F66+G66</f>
        <v>0</v>
      </c>
      <c r="D66" s="86">
        <f t="shared" si="24"/>
        <v>0</v>
      </c>
      <c r="E66" s="86">
        <f>E53+E56+E59+E62</f>
        <v>0</v>
      </c>
      <c r="F66" s="86">
        <f t="shared" si="24"/>
        <v>0</v>
      </c>
      <c r="G66" s="86">
        <f>G53+G56+G59+G62</f>
        <v>0</v>
      </c>
      <c r="H66" s="82">
        <f>I66+J66+K66+L66</f>
        <v>0</v>
      </c>
      <c r="I66" s="86">
        <f t="shared" si="25"/>
        <v>0</v>
      </c>
      <c r="J66" s="86">
        <f t="shared" si="25"/>
        <v>0</v>
      </c>
      <c r="K66" s="86">
        <f t="shared" si="25"/>
        <v>0</v>
      </c>
      <c r="L66" s="86">
        <f t="shared" si="25"/>
        <v>0</v>
      </c>
      <c r="M66" s="82">
        <f>N66+O66+P66+Q66</f>
        <v>0</v>
      </c>
      <c r="N66" s="86">
        <f t="shared" si="26"/>
        <v>0</v>
      </c>
      <c r="O66" s="86">
        <f t="shared" si="26"/>
        <v>0</v>
      </c>
      <c r="P66" s="86">
        <f t="shared" si="26"/>
        <v>0</v>
      </c>
      <c r="Q66" s="86">
        <f t="shared" si="26"/>
        <v>0</v>
      </c>
      <c r="R66" s="82">
        <f>S66+T66+U66+V66</f>
        <v>0</v>
      </c>
      <c r="S66" s="86">
        <f t="shared" si="27"/>
        <v>0</v>
      </c>
      <c r="T66" s="86">
        <f t="shared" si="27"/>
        <v>0</v>
      </c>
      <c r="U66" s="86">
        <f t="shared" si="27"/>
        <v>0</v>
      </c>
      <c r="V66" s="86">
        <f t="shared" si="27"/>
        <v>0</v>
      </c>
      <c r="W66" s="82">
        <f>X66+Y66+Z66+AA66</f>
        <v>0</v>
      </c>
      <c r="X66" s="86">
        <f t="shared" si="28"/>
        <v>0</v>
      </c>
      <c r="Y66" s="86">
        <f t="shared" si="28"/>
        <v>0</v>
      </c>
      <c r="Z66" s="86">
        <f t="shared" si="28"/>
        <v>0</v>
      </c>
      <c r="AA66" s="86">
        <f t="shared" si="28"/>
        <v>0</v>
      </c>
      <c r="AB66" s="82">
        <f>AC66+AD66+AE66+AF66</f>
        <v>0</v>
      </c>
      <c r="AC66" s="86">
        <f t="shared" si="29"/>
        <v>0</v>
      </c>
      <c r="AD66" s="86">
        <f t="shared" si="29"/>
        <v>0</v>
      </c>
      <c r="AE66" s="86">
        <f t="shared" si="29"/>
        <v>0</v>
      </c>
      <c r="AF66" s="86">
        <f t="shared" si="29"/>
        <v>0</v>
      </c>
      <c r="AG66" s="82">
        <f>AH66+AI66+AJ66+AK66</f>
        <v>0</v>
      </c>
      <c r="AH66" s="86">
        <f t="shared" si="30"/>
        <v>0</v>
      </c>
      <c r="AI66" s="86">
        <f t="shared" si="30"/>
        <v>0</v>
      </c>
      <c r="AJ66" s="86">
        <f t="shared" si="30"/>
        <v>0</v>
      </c>
      <c r="AK66" s="86">
        <f t="shared" si="30"/>
        <v>0</v>
      </c>
      <c r="AL66" s="82">
        <f>AM66+AN66+AO66+AP66</f>
        <v>0</v>
      </c>
      <c r="AM66" s="86">
        <f t="shared" si="31"/>
        <v>0</v>
      </c>
      <c r="AN66" s="86">
        <f t="shared" si="31"/>
        <v>0</v>
      </c>
      <c r="AO66" s="86">
        <f t="shared" si="31"/>
        <v>0</v>
      </c>
      <c r="AP66" s="86">
        <f t="shared" si="31"/>
        <v>0</v>
      </c>
      <c r="AQ66" s="82">
        <f>AR66+AS66+AT66+AU66</f>
        <v>0</v>
      </c>
      <c r="AR66" s="86">
        <f t="shared" si="32"/>
        <v>0</v>
      </c>
      <c r="AS66" s="86">
        <f t="shared" si="32"/>
        <v>0</v>
      </c>
      <c r="AT66" s="86">
        <f t="shared" si="32"/>
        <v>0</v>
      </c>
      <c r="AU66" s="86">
        <f t="shared" si="32"/>
        <v>0</v>
      </c>
      <c r="AV66" s="82">
        <f>AW66+AX66+AY66+AZ66</f>
        <v>0</v>
      </c>
      <c r="AW66" s="86">
        <f t="shared" si="33"/>
        <v>0</v>
      </c>
      <c r="AX66" s="86">
        <f t="shared" si="33"/>
        <v>0</v>
      </c>
      <c r="AY66" s="86">
        <f t="shared" si="33"/>
        <v>0</v>
      </c>
      <c r="AZ66" s="86">
        <f t="shared" si="33"/>
        <v>0</v>
      </c>
    </row>
    <row r="68" spans="1:52" ht="18.75">
      <c r="B68" s="142" t="s">
        <v>69</v>
      </c>
      <c r="C68" s="142"/>
      <c r="D68" s="142"/>
      <c r="E68" s="142"/>
      <c r="F68" s="87"/>
      <c r="G68" s="142" t="str">
        <f>'[5]Инф-я'!C17</f>
        <v>Самойлов Михаил Владимирович</v>
      </c>
      <c r="H68" s="142"/>
      <c r="I68" s="142"/>
      <c r="J68" s="142"/>
      <c r="K68" s="142"/>
      <c r="L68" s="142"/>
    </row>
  </sheetData>
  <protectedRanges>
    <protectedRange sqref="AM22:AP24 AN11 AP11:AP12 AR14:AU17 AR19:AU20 AX11 AZ11:AZ12 AR22:AU24 AS11 A51:B53 AU11:AU12 AW14:AZ17 AW19:AZ20 AW22:AZ24 A40:B45 A31:B34 AM14:AP17 AM19:AP20" name="Диапазон1_1"/>
  </protectedRanges>
  <mergeCells count="23">
    <mergeCell ref="R5:V5"/>
    <mergeCell ref="F1:G1"/>
    <mergeCell ref="K1:L1"/>
    <mergeCell ref="P1:Q1"/>
    <mergeCell ref="U1:V1"/>
    <mergeCell ref="A2:AZ2"/>
    <mergeCell ref="A3:AZ3"/>
    <mergeCell ref="B68:E68"/>
    <mergeCell ref="G68:L68"/>
    <mergeCell ref="AL5:AP5"/>
    <mergeCell ref="AQ5:AU5"/>
    <mergeCell ref="AV5:AZ5"/>
    <mergeCell ref="A35:B35"/>
    <mergeCell ref="A46:B46"/>
    <mergeCell ref="A63:B63"/>
    <mergeCell ref="W5:AA5"/>
    <mergeCell ref="AB5:AF5"/>
    <mergeCell ref="AG5:AK5"/>
    <mergeCell ref="A5:A6"/>
    <mergeCell ref="B5:B6"/>
    <mergeCell ref="C5:G5"/>
    <mergeCell ref="H5:L5"/>
    <mergeCell ref="M5:Q5"/>
  </mergeCells>
  <hyperlinks>
    <hyperlink ref="A35:B35" location="'Баланс энергии'!A30" display="Добавить"/>
    <hyperlink ref="A46:B46" location="'Баланс энергии'!A36" display="Добавить"/>
    <hyperlink ref="A63:B63" location="'Баланс энергии'!A36" display="Добавить"/>
  </hyperlinks>
  <pageMargins left="0.47244094488188981" right="0" top="0.51181102362204722" bottom="0.19685039370078741" header="0.51181102362204722" footer="0.19685039370078741"/>
  <pageSetup paperSize="9" scale="37" fitToWidth="5" orientation="landscape" r:id="rId1"/>
  <headerFooter alignWithMargins="0">
    <oddHeader>&amp;C&amp;"Arial Cyr,полужирный"Электронный формат расчета НВВ разработан экспертами ООО "ТОРИ-АУДИТ"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A67"/>
  <sheetViews>
    <sheetView tabSelected="1" view="pageBreakPreview" zoomScale="85" zoomScaleNormal="70" zoomScaleSheetLayoutView="85" workbookViewId="0">
      <pane xSplit="2" ySplit="7" topLeftCell="C8" activePane="bottomRight" state="frozen"/>
      <selection activeCell="D17" sqref="D17"/>
      <selection pane="topRight" activeCell="D17" sqref="D17"/>
      <selection pane="bottomLeft" activeCell="D17" sqref="D17"/>
      <selection pane="bottomRight" activeCell="S17" sqref="S17"/>
    </sheetView>
  </sheetViews>
  <sheetFormatPr defaultColWidth="9.140625" defaultRowHeight="12.75" outlineLevelRow="1" outlineLevelCol="1"/>
  <cols>
    <col min="1" max="1" width="5.42578125" style="2" customWidth="1"/>
    <col min="2" max="2" width="57.5703125" style="2" customWidth="1"/>
    <col min="3" max="3" width="0.5703125" style="2" customWidth="1"/>
    <col min="4" max="10" width="10.28515625" style="2" hidden="1" customWidth="1"/>
    <col min="11" max="11" width="4.28515625" style="2" hidden="1" customWidth="1"/>
    <col min="12" max="17" width="10.28515625" style="2" hidden="1" customWidth="1"/>
    <col min="18" max="22" width="9.140625" style="2" outlineLevel="1"/>
    <col min="23" max="23" width="9.85546875" style="2" bestFit="1" customWidth="1"/>
    <col min="24" max="211" width="9.140625" style="2"/>
    <col min="212" max="212" width="5.42578125" style="2" customWidth="1"/>
    <col min="213" max="213" width="33.85546875" style="2" customWidth="1"/>
    <col min="214" max="248" width="10.28515625" style="2" customWidth="1"/>
    <col min="249" max="16384" width="9.140625" style="2"/>
  </cols>
  <sheetData>
    <row r="1" spans="1:27" ht="15.75">
      <c r="G1" s="88"/>
      <c r="L1" s="88"/>
      <c r="M1" s="88"/>
      <c r="N1" s="88"/>
      <c r="O1" s="88"/>
      <c r="P1" s="88"/>
      <c r="Q1" s="88"/>
    </row>
    <row r="2" spans="1:27" ht="15.75">
      <c r="A2" s="3"/>
      <c r="B2" s="4"/>
      <c r="G2" s="89"/>
      <c r="L2" s="89"/>
      <c r="M2" s="89"/>
      <c r="N2" s="89"/>
      <c r="O2" s="89"/>
      <c r="P2" s="89"/>
      <c r="Q2" s="89"/>
    </row>
    <row r="3" spans="1:27" ht="25.5" customHeight="1">
      <c r="A3" s="158" t="s">
        <v>70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27" ht="35.25" customHeight="1">
      <c r="A4" s="158" t="str">
        <f>'[5]Инф-я'!C9</f>
        <v>Общество с ограниченной ответственностью "ПромЭнерго" г. Судогда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27" ht="13.5" thickBot="1">
      <c r="B5" s="90"/>
      <c r="V5" s="2" t="s">
        <v>71</v>
      </c>
    </row>
    <row r="6" spans="1:27" s="52" customFormat="1" ht="36.75" customHeight="1">
      <c r="A6" s="149" t="s">
        <v>1</v>
      </c>
      <c r="B6" s="159" t="s">
        <v>2</v>
      </c>
      <c r="C6" s="143" t="s">
        <v>3</v>
      </c>
      <c r="D6" s="144"/>
      <c r="E6" s="144"/>
      <c r="F6" s="144"/>
      <c r="G6" s="145"/>
      <c r="H6" s="143" t="s">
        <v>6</v>
      </c>
      <c r="I6" s="144"/>
      <c r="J6" s="144"/>
      <c r="K6" s="144"/>
      <c r="L6" s="145"/>
      <c r="M6" s="143" t="s">
        <v>9</v>
      </c>
      <c r="N6" s="144"/>
      <c r="O6" s="144"/>
      <c r="P6" s="144"/>
      <c r="Q6" s="145"/>
      <c r="R6" s="143" t="s">
        <v>12</v>
      </c>
      <c r="S6" s="144"/>
      <c r="T6" s="144"/>
      <c r="U6" s="144"/>
      <c r="V6" s="145"/>
      <c r="W6" s="155" t="s">
        <v>76</v>
      </c>
      <c r="X6" s="156"/>
      <c r="Y6" s="156"/>
      <c r="Z6" s="156"/>
      <c r="AA6" s="156"/>
    </row>
    <row r="7" spans="1:27" s="52" customFormat="1" ht="16.5" thickBot="1">
      <c r="A7" s="150"/>
      <c r="B7" s="160"/>
      <c r="C7" s="9" t="s">
        <v>13</v>
      </c>
      <c r="D7" s="10" t="s">
        <v>14</v>
      </c>
      <c r="E7" s="10" t="s">
        <v>15</v>
      </c>
      <c r="F7" s="10" t="s">
        <v>16</v>
      </c>
      <c r="G7" s="11" t="s">
        <v>17</v>
      </c>
      <c r="H7" s="9" t="s">
        <v>13</v>
      </c>
      <c r="I7" s="10" t="s">
        <v>14</v>
      </c>
      <c r="J7" s="10" t="s">
        <v>15</v>
      </c>
      <c r="K7" s="10" t="s">
        <v>16</v>
      </c>
      <c r="L7" s="11" t="s">
        <v>17</v>
      </c>
      <c r="M7" s="9" t="s">
        <v>13</v>
      </c>
      <c r="N7" s="10" t="s">
        <v>14</v>
      </c>
      <c r="O7" s="10" t="s">
        <v>15</v>
      </c>
      <c r="P7" s="10" t="s">
        <v>16</v>
      </c>
      <c r="Q7" s="11" t="s">
        <v>17</v>
      </c>
      <c r="R7" s="9" t="s">
        <v>13</v>
      </c>
      <c r="S7" s="10" t="s">
        <v>14</v>
      </c>
      <c r="T7" s="10" t="s">
        <v>15</v>
      </c>
      <c r="U7" s="10" t="s">
        <v>16</v>
      </c>
      <c r="V7" s="11" t="s">
        <v>17</v>
      </c>
    </row>
    <row r="8" spans="1:27" ht="13.5" thickBot="1">
      <c r="A8" s="91">
        <v>1</v>
      </c>
      <c r="B8" s="92">
        <v>2</v>
      </c>
      <c r="C8" s="91">
        <v>23</v>
      </c>
      <c r="D8" s="93">
        <v>24</v>
      </c>
      <c r="E8" s="93">
        <v>25</v>
      </c>
      <c r="F8" s="93">
        <v>26</v>
      </c>
      <c r="G8" s="94">
        <v>27</v>
      </c>
      <c r="H8" s="91">
        <v>3</v>
      </c>
      <c r="I8" s="93">
        <v>4</v>
      </c>
      <c r="J8" s="93">
        <v>5</v>
      </c>
      <c r="K8" s="93">
        <v>6</v>
      </c>
      <c r="L8" s="94">
        <v>7</v>
      </c>
      <c r="M8" s="91">
        <v>53</v>
      </c>
      <c r="N8" s="93">
        <v>54</v>
      </c>
      <c r="O8" s="93">
        <v>55</v>
      </c>
      <c r="P8" s="93">
        <v>56</v>
      </c>
      <c r="Q8" s="94">
        <v>57</v>
      </c>
      <c r="R8" s="91">
        <v>8</v>
      </c>
      <c r="S8" s="93">
        <v>9</v>
      </c>
      <c r="T8" s="93">
        <v>10</v>
      </c>
      <c r="U8" s="93">
        <v>11</v>
      </c>
      <c r="V8" s="94">
        <v>12</v>
      </c>
    </row>
    <row r="9" spans="1:27" s="8" customFormat="1" ht="33" customHeight="1">
      <c r="A9" s="95" t="s">
        <v>18</v>
      </c>
      <c r="B9" s="96" t="s">
        <v>72</v>
      </c>
      <c r="C9" s="97">
        <f>C19+C21+C22</f>
        <v>2.6324000000000001</v>
      </c>
      <c r="D9" s="98">
        <f>D15+D16+D17+D18</f>
        <v>2.6324000000000001</v>
      </c>
      <c r="E9" s="98">
        <f>E10+E15+E16+E17+E18</f>
        <v>0</v>
      </c>
      <c r="F9" s="98">
        <f>F10+F15+F16+F17+F18</f>
        <v>2.6324000000000001</v>
      </c>
      <c r="G9" s="99">
        <f>G10+G15+G16+G17+G18</f>
        <v>9.0807120000000019E-2</v>
      </c>
      <c r="H9" s="97">
        <f>H19+H21+H22</f>
        <v>2.2789999999999999</v>
      </c>
      <c r="I9" s="98">
        <f>I15+I16+I17+I18</f>
        <v>2.2789999999999999</v>
      </c>
      <c r="J9" s="98">
        <f>J10+J15+J16+J17+J18</f>
        <v>0</v>
      </c>
      <c r="K9" s="98">
        <f>K10+K15+K16+K17+K18</f>
        <v>2.2789999999999999</v>
      </c>
      <c r="L9" s="99">
        <f>L10+L15+L16+L17+L18</f>
        <v>1.4806749999998203E-3</v>
      </c>
      <c r="M9" s="97">
        <f>M19+M21+M22</f>
        <v>2.2789999999999999</v>
      </c>
      <c r="N9" s="98">
        <f>N15+N16+N17+N18</f>
        <v>2.2789999999999999</v>
      </c>
      <c r="O9" s="98">
        <f>O10+O15+O16+O17+O18</f>
        <v>0</v>
      </c>
      <c r="P9" s="98">
        <f>P10+P15+P16+P17+P18</f>
        <v>2.2789999999999999</v>
      </c>
      <c r="Q9" s="99">
        <f>Q10+Q15+Q16+Q17+Q18</f>
        <v>1.502700000000079E-3</v>
      </c>
      <c r="R9" s="97">
        <f>R19+R21+R22</f>
        <v>2.2795000000000001</v>
      </c>
      <c r="S9" s="98">
        <f>S15+S16+S17+S18</f>
        <v>2.2795000000000001</v>
      </c>
      <c r="T9" s="98">
        <f>T10+T15+T16+T17+T18</f>
        <v>0</v>
      </c>
      <c r="U9" s="98">
        <f>U10+U15+U16+U17+U18</f>
        <v>2.2795000000000001</v>
      </c>
      <c r="V9" s="99">
        <f>V10+V15+V16+V17+V18</f>
        <v>1.4833499999999944E-3</v>
      </c>
      <c r="W9" s="140">
        <f>'Баланс энергии'!AV8*1000/'Баланс мощности'!R9</f>
        <v>8151.4871182679344</v>
      </c>
      <c r="X9" s="140">
        <f>'Баланс энергии'!AW8*1000/'Баланс мощности'!S9</f>
        <v>8151.4871182679344</v>
      </c>
      <c r="Y9" s="140"/>
      <c r="Z9" s="140">
        <f>'Баланс энергии'!AY8*1000/'Баланс мощности'!U9</f>
        <v>8151.4871182679344</v>
      </c>
      <c r="AA9" s="141">
        <f>'Баланс энергии'!AZ8*1000/'Баланс мощности'!V9</f>
        <v>39397.31014258584</v>
      </c>
    </row>
    <row r="10" spans="1:27" s="8" customFormat="1" ht="15.75">
      <c r="A10" s="100" t="s">
        <v>20</v>
      </c>
      <c r="B10" s="101" t="s">
        <v>21</v>
      </c>
      <c r="C10" s="23" t="s">
        <v>22</v>
      </c>
      <c r="D10" s="24" t="s">
        <v>22</v>
      </c>
      <c r="E10" s="102">
        <f>E12</f>
        <v>0</v>
      </c>
      <c r="F10" s="102">
        <f>F12+F13</f>
        <v>2.6324000000000001</v>
      </c>
      <c r="G10" s="103">
        <f>G12+G13+G14</f>
        <v>9.0807120000000019E-2</v>
      </c>
      <c r="H10" s="23" t="s">
        <v>22</v>
      </c>
      <c r="I10" s="24" t="s">
        <v>22</v>
      </c>
      <c r="J10" s="102">
        <f>J12</f>
        <v>0</v>
      </c>
      <c r="K10" s="102">
        <f>K12+K13</f>
        <v>2.2789999999999999</v>
      </c>
      <c r="L10" s="103">
        <f>L12+L13+L14</f>
        <v>1.4806749999998203E-3</v>
      </c>
      <c r="M10" s="23" t="s">
        <v>22</v>
      </c>
      <c r="N10" s="24" t="s">
        <v>22</v>
      </c>
      <c r="O10" s="102">
        <f>O12</f>
        <v>0</v>
      </c>
      <c r="P10" s="102">
        <f>P12+P13</f>
        <v>2.2789999999999999</v>
      </c>
      <c r="Q10" s="103">
        <f>Q12+Q13+Q14</f>
        <v>1.502700000000079E-3</v>
      </c>
      <c r="R10" s="23" t="s">
        <v>22</v>
      </c>
      <c r="S10" s="24" t="s">
        <v>22</v>
      </c>
      <c r="T10" s="102">
        <f>T12</f>
        <v>0</v>
      </c>
      <c r="U10" s="102">
        <f>U12+U13</f>
        <v>2.2795000000000001</v>
      </c>
      <c r="V10" s="103">
        <f>V12+V13+V14</f>
        <v>1.4833499999999944E-3</v>
      </c>
    </row>
    <row r="11" spans="1:27" s="8" customFormat="1" ht="15.75">
      <c r="A11" s="100"/>
      <c r="B11" s="101" t="s">
        <v>23</v>
      </c>
      <c r="C11" s="23" t="s">
        <v>22</v>
      </c>
      <c r="D11" s="27" t="s">
        <v>22</v>
      </c>
      <c r="E11" s="104" t="s">
        <v>22</v>
      </c>
      <c r="F11" s="104" t="s">
        <v>22</v>
      </c>
      <c r="G11" s="105" t="s">
        <v>22</v>
      </c>
      <c r="H11" s="23" t="s">
        <v>22</v>
      </c>
      <c r="I11" s="27" t="s">
        <v>22</v>
      </c>
      <c r="J11" s="104" t="s">
        <v>22</v>
      </c>
      <c r="K11" s="104" t="s">
        <v>22</v>
      </c>
      <c r="L11" s="105" t="s">
        <v>22</v>
      </c>
      <c r="M11" s="23" t="s">
        <v>22</v>
      </c>
      <c r="N11" s="27" t="s">
        <v>22</v>
      </c>
      <c r="O11" s="104" t="s">
        <v>22</v>
      </c>
      <c r="P11" s="104" t="s">
        <v>22</v>
      </c>
      <c r="Q11" s="105" t="s">
        <v>22</v>
      </c>
      <c r="R11" s="23" t="s">
        <v>22</v>
      </c>
      <c r="S11" s="27" t="s">
        <v>22</v>
      </c>
      <c r="T11" s="104" t="s">
        <v>22</v>
      </c>
      <c r="U11" s="104" t="s">
        <v>22</v>
      </c>
      <c r="V11" s="105" t="s">
        <v>22</v>
      </c>
    </row>
    <row r="12" spans="1:27" s="8" customFormat="1" ht="15.75">
      <c r="A12" s="100" t="s">
        <v>24</v>
      </c>
      <c r="B12" s="101" t="s">
        <v>14</v>
      </c>
      <c r="C12" s="23" t="s">
        <v>22</v>
      </c>
      <c r="D12" s="29" t="s">
        <v>22</v>
      </c>
      <c r="E12" s="30"/>
      <c r="F12" s="31">
        <f>D9-D19-D21-D22-G12-E12</f>
        <v>2.6324000000000001</v>
      </c>
      <c r="G12" s="32"/>
      <c r="H12" s="23" t="s">
        <v>22</v>
      </c>
      <c r="I12" s="29" t="s">
        <v>22</v>
      </c>
      <c r="J12" s="30"/>
      <c r="K12" s="31">
        <f>I9-I19-I21-I22-L12-J12</f>
        <v>2.2789999999999999</v>
      </c>
      <c r="L12" s="32"/>
      <c r="M12" s="23" t="s">
        <v>22</v>
      </c>
      <c r="N12" s="29" t="s">
        <v>22</v>
      </c>
      <c r="O12" s="30"/>
      <c r="P12" s="31">
        <f>N9-N19-N21-N22-Q12-O12</f>
        <v>2.2789999999999999</v>
      </c>
      <c r="Q12" s="32"/>
      <c r="R12" s="23" t="s">
        <v>22</v>
      </c>
      <c r="S12" s="29" t="s">
        <v>22</v>
      </c>
      <c r="T12" s="30"/>
      <c r="U12" s="31">
        <f>S9-S19-S21-S22-V12-T12</f>
        <v>2.2795000000000001</v>
      </c>
      <c r="V12" s="32"/>
    </row>
    <row r="13" spans="1:27" s="8" customFormat="1" ht="15.75">
      <c r="A13" s="100" t="s">
        <v>25</v>
      </c>
      <c r="B13" s="101" t="s">
        <v>15</v>
      </c>
      <c r="C13" s="23" t="s">
        <v>22</v>
      </c>
      <c r="D13" s="29" t="s">
        <v>22</v>
      </c>
      <c r="E13" s="29" t="s">
        <v>22</v>
      </c>
      <c r="F13" s="31">
        <f>E9-E19-E21-E22-G13</f>
        <v>0</v>
      </c>
      <c r="G13" s="32"/>
      <c r="H13" s="23" t="s">
        <v>22</v>
      </c>
      <c r="I13" s="29" t="s">
        <v>22</v>
      </c>
      <c r="J13" s="29" t="s">
        <v>22</v>
      </c>
      <c r="K13" s="31">
        <f>J9-J19-J21-J22-L13</f>
        <v>0</v>
      </c>
      <c r="L13" s="32"/>
      <c r="M13" s="23" t="s">
        <v>22</v>
      </c>
      <c r="N13" s="29" t="s">
        <v>22</v>
      </c>
      <c r="O13" s="29" t="s">
        <v>22</v>
      </c>
      <c r="P13" s="31">
        <f>O9-O19-O21-O22-Q13</f>
        <v>0</v>
      </c>
      <c r="Q13" s="32"/>
      <c r="R13" s="23" t="s">
        <v>22</v>
      </c>
      <c r="S13" s="29" t="s">
        <v>22</v>
      </c>
      <c r="T13" s="29" t="s">
        <v>22</v>
      </c>
      <c r="U13" s="31">
        <f>T9-T19-T21-T22-V13</f>
        <v>0</v>
      </c>
      <c r="V13" s="32"/>
    </row>
    <row r="14" spans="1:27" s="8" customFormat="1" ht="15.75">
      <c r="A14" s="100" t="s">
        <v>26</v>
      </c>
      <c r="B14" s="101" t="s">
        <v>16</v>
      </c>
      <c r="C14" s="23" t="s">
        <v>22</v>
      </c>
      <c r="D14" s="29" t="s">
        <v>22</v>
      </c>
      <c r="E14" s="29" t="s">
        <v>22</v>
      </c>
      <c r="F14" s="29" t="s">
        <v>22</v>
      </c>
      <c r="G14" s="33">
        <f>F9-F19-F21-F22</f>
        <v>9.0807120000000019E-2</v>
      </c>
      <c r="H14" s="23" t="s">
        <v>22</v>
      </c>
      <c r="I14" s="29" t="s">
        <v>22</v>
      </c>
      <c r="J14" s="29" t="s">
        <v>22</v>
      </c>
      <c r="K14" s="29" t="s">
        <v>22</v>
      </c>
      <c r="L14" s="33">
        <f>K9-K19-K21-K22</f>
        <v>1.4806749999998203E-3</v>
      </c>
      <c r="M14" s="23" t="s">
        <v>22</v>
      </c>
      <c r="N14" s="29" t="s">
        <v>22</v>
      </c>
      <c r="O14" s="29" t="s">
        <v>22</v>
      </c>
      <c r="P14" s="29" t="s">
        <v>22</v>
      </c>
      <c r="Q14" s="33">
        <f>P9-P19-P21-P22</f>
        <v>1.502700000000079E-3</v>
      </c>
      <c r="R14" s="23" t="s">
        <v>22</v>
      </c>
      <c r="S14" s="29" t="s">
        <v>22</v>
      </c>
      <c r="T14" s="29" t="s">
        <v>22</v>
      </c>
      <c r="U14" s="29" t="s">
        <v>22</v>
      </c>
      <c r="V14" s="33">
        <f>U9-U19-U21-U22</f>
        <v>1.4833499999999944E-3</v>
      </c>
      <c r="X14" s="140"/>
      <c r="Y14" s="140"/>
      <c r="Z14" s="140"/>
      <c r="AA14" s="140">
        <f>'Баланс энергии'!AZ13*1000/'Баланс мощности'!V14</f>
        <v>39397.31014258584</v>
      </c>
    </row>
    <row r="15" spans="1:27" s="8" customFormat="1" ht="15.75">
      <c r="A15" s="100" t="s">
        <v>27</v>
      </c>
      <c r="B15" s="101" t="s">
        <v>28</v>
      </c>
      <c r="C15" s="34">
        <f>SUM(D15:G15)</f>
        <v>0</v>
      </c>
      <c r="D15" s="30"/>
      <c r="E15" s="30"/>
      <c r="F15" s="30"/>
      <c r="G15" s="32"/>
      <c r="H15" s="34">
        <f>SUM(I15:L15)</f>
        <v>0</v>
      </c>
      <c r="I15" s="30"/>
      <c r="J15" s="30"/>
      <c r="K15" s="30"/>
      <c r="L15" s="32"/>
      <c r="M15" s="34">
        <f>SUM(N15:Q15)</f>
        <v>0</v>
      </c>
      <c r="N15" s="30"/>
      <c r="O15" s="30"/>
      <c r="P15" s="30"/>
      <c r="Q15" s="32"/>
      <c r="R15" s="34">
        <f>SUM(S15:V15)</f>
        <v>0</v>
      </c>
      <c r="S15" s="30"/>
      <c r="T15" s="30"/>
      <c r="U15" s="30"/>
      <c r="V15" s="32"/>
      <c r="X15" s="140"/>
      <c r="Y15" s="140"/>
      <c r="Z15" s="140"/>
      <c r="AA15" s="140"/>
    </row>
    <row r="16" spans="1:27" s="8" customFormat="1" ht="15.75">
      <c r="A16" s="100" t="s">
        <v>29</v>
      </c>
      <c r="B16" s="101" t="s">
        <v>30</v>
      </c>
      <c r="C16" s="34">
        <f>SUM(D16:G16)</f>
        <v>0</v>
      </c>
      <c r="D16" s="30"/>
      <c r="E16" s="30"/>
      <c r="F16" s="30"/>
      <c r="G16" s="32"/>
      <c r="H16" s="34">
        <f>SUM(I16:L16)</f>
        <v>0</v>
      </c>
      <c r="I16" s="30"/>
      <c r="J16" s="30"/>
      <c r="K16" s="30"/>
      <c r="L16" s="32"/>
      <c r="M16" s="34">
        <f>SUM(N16:Q16)</f>
        <v>0</v>
      </c>
      <c r="N16" s="30"/>
      <c r="O16" s="30"/>
      <c r="P16" s="30"/>
      <c r="Q16" s="32"/>
      <c r="R16" s="34">
        <f>SUM(S16:V16)</f>
        <v>0</v>
      </c>
      <c r="S16" s="30"/>
      <c r="T16" s="30"/>
      <c r="U16" s="30"/>
      <c r="V16" s="32"/>
      <c r="X16" s="140"/>
      <c r="Y16" s="140"/>
      <c r="Z16" s="140"/>
      <c r="AA16" s="140"/>
    </row>
    <row r="17" spans="1:27" s="8" customFormat="1" ht="47.25">
      <c r="A17" s="100" t="s">
        <v>31</v>
      </c>
      <c r="B17" s="101" t="s">
        <v>32</v>
      </c>
      <c r="C17" s="34">
        <f>SUM(D17:G17)</f>
        <v>2.6324000000000001</v>
      </c>
      <c r="D17" s="30">
        <v>2.6324000000000001</v>
      </c>
      <c r="E17" s="30"/>
      <c r="F17" s="30"/>
      <c r="G17" s="32"/>
      <c r="H17" s="34">
        <f>SUM(I17:L17)</f>
        <v>2.2789999999999999</v>
      </c>
      <c r="I17" s="30">
        <v>2.2789999999999999</v>
      </c>
      <c r="J17" s="30"/>
      <c r="K17" s="30"/>
      <c r="L17" s="32"/>
      <c r="M17" s="34">
        <f>SUM(N17:Q17)</f>
        <v>2.2789999999999999</v>
      </c>
      <c r="N17" s="30">
        <v>2.2789999999999999</v>
      </c>
      <c r="O17" s="30"/>
      <c r="P17" s="30"/>
      <c r="Q17" s="32"/>
      <c r="R17" s="34">
        <f>SUM(S17:V17)</f>
        <v>2.2795000000000001</v>
      </c>
      <c r="S17" s="30">
        <v>2.2795000000000001</v>
      </c>
      <c r="T17" s="30"/>
      <c r="U17" s="30"/>
      <c r="V17" s="32"/>
      <c r="W17" s="140">
        <f>'Баланс энергии'!AV16*1000/'Баланс мощности'!R17</f>
        <v>8151.4871182679344</v>
      </c>
      <c r="X17" s="140">
        <f>'Баланс энергии'!AW16*1000/'Баланс мощности'!S17</f>
        <v>8151.4871182679344</v>
      </c>
      <c r="Y17" s="140"/>
      <c r="Z17" s="140"/>
      <c r="AA17" s="140"/>
    </row>
    <row r="18" spans="1:27" s="8" customFormat="1" ht="15.75">
      <c r="A18" s="100" t="s">
        <v>33</v>
      </c>
      <c r="B18" s="101" t="s">
        <v>34</v>
      </c>
      <c r="C18" s="34">
        <f>SUM(D18:G18)</f>
        <v>0</v>
      </c>
      <c r="D18" s="30"/>
      <c r="E18" s="30"/>
      <c r="F18" s="30"/>
      <c r="G18" s="32"/>
      <c r="H18" s="34">
        <f>SUM(I18:L18)</f>
        <v>0</v>
      </c>
      <c r="I18" s="30"/>
      <c r="J18" s="30"/>
      <c r="K18" s="30"/>
      <c r="L18" s="32"/>
      <c r="M18" s="34">
        <f>SUM(N18:Q18)</f>
        <v>0</v>
      </c>
      <c r="N18" s="30"/>
      <c r="O18" s="30"/>
      <c r="P18" s="30"/>
      <c r="Q18" s="32"/>
      <c r="R18" s="34">
        <f>SUM(S18:V18)</f>
        <v>0</v>
      </c>
      <c r="S18" s="30"/>
      <c r="T18" s="30"/>
      <c r="U18" s="30"/>
      <c r="V18" s="32"/>
    </row>
    <row r="19" spans="1:27" s="8" customFormat="1" ht="15.75">
      <c r="A19" s="100" t="s">
        <v>35</v>
      </c>
      <c r="B19" s="101" t="s">
        <v>73</v>
      </c>
      <c r="C19" s="106">
        <f>SUM(D19:G19)</f>
        <v>9.529288000000001E-2</v>
      </c>
      <c r="D19" s="31">
        <f>D9*D20/100</f>
        <v>0</v>
      </c>
      <c r="E19" s="31">
        <f>E9*E20/100</f>
        <v>0</v>
      </c>
      <c r="F19" s="31">
        <f>F9*F20/100</f>
        <v>9.529288000000001E-2</v>
      </c>
      <c r="G19" s="33">
        <f>G9*G20/100</f>
        <v>0</v>
      </c>
      <c r="H19" s="106">
        <f>SUM(I19:L19)</f>
        <v>9.0419324999999995E-2</v>
      </c>
      <c r="I19" s="31">
        <f>I9*I20/100</f>
        <v>0</v>
      </c>
      <c r="J19" s="31">
        <f>J9*J20/100</f>
        <v>0</v>
      </c>
      <c r="K19" s="31">
        <f>K9*K20/100</f>
        <v>9.0419324999999995E-2</v>
      </c>
      <c r="L19" s="33">
        <f>L9*L20/100</f>
        <v>0</v>
      </c>
      <c r="M19" s="106">
        <f>SUM(N19:Q19)</f>
        <v>8.8197299999999992E-2</v>
      </c>
      <c r="N19" s="31">
        <f>N9*N20/100</f>
        <v>0</v>
      </c>
      <c r="O19" s="31">
        <f>O9*O20/100</f>
        <v>0</v>
      </c>
      <c r="P19" s="31">
        <f>P9*P20/100</f>
        <v>8.8197299999999992E-2</v>
      </c>
      <c r="Q19" s="33">
        <f>Q9*Q20/100</f>
        <v>0</v>
      </c>
      <c r="R19" s="106">
        <f>SUM(S19:V19)</f>
        <v>8.8216650000000008E-2</v>
      </c>
      <c r="S19" s="31">
        <f>S9*S20/100</f>
        <v>0</v>
      </c>
      <c r="T19" s="31">
        <f>T9*T20/100</f>
        <v>0</v>
      </c>
      <c r="U19" s="31">
        <f>U9*U20/100</f>
        <v>8.8216650000000008E-2</v>
      </c>
      <c r="V19" s="33">
        <f>V9*V20/100</f>
        <v>0</v>
      </c>
      <c r="W19" s="140">
        <f>'Баланс энергии'!AV18*1000/'Баланс мощности'!R19</f>
        <v>8151.4871182679344</v>
      </c>
      <c r="X19" s="140"/>
      <c r="Y19" s="140"/>
      <c r="Z19" s="140">
        <f>'Баланс энергии'!AY18*1000/'Баланс мощности'!U19</f>
        <v>8151.4871182679344</v>
      </c>
      <c r="AA19" s="140"/>
    </row>
    <row r="20" spans="1:27" s="8" customFormat="1" ht="15.75">
      <c r="A20" s="100" t="s">
        <v>37</v>
      </c>
      <c r="B20" s="101" t="s">
        <v>38</v>
      </c>
      <c r="C20" s="106">
        <f>IF(C9=0,0,C19/C9*100)</f>
        <v>3.62</v>
      </c>
      <c r="D20" s="102">
        <f>'Баланс энергии'!D19</f>
        <v>0</v>
      </c>
      <c r="E20" s="102">
        <f>'Баланс энергии'!E19</f>
        <v>0</v>
      </c>
      <c r="F20" s="102">
        <f>'Баланс энергии'!F19</f>
        <v>3.62</v>
      </c>
      <c r="G20" s="38">
        <v>0</v>
      </c>
      <c r="H20" s="106">
        <f>IF(H9=0,0,H19/H9*100)</f>
        <v>3.9675000000000002</v>
      </c>
      <c r="I20" s="102">
        <f>'Баланс энергии'!S19</f>
        <v>0</v>
      </c>
      <c r="J20" s="102">
        <f>'Баланс энергии'!T19</f>
        <v>0</v>
      </c>
      <c r="K20" s="102">
        <f>'Баланс энергии'!U19</f>
        <v>3.9674999999999998</v>
      </c>
      <c r="L20" s="38"/>
      <c r="M20" s="106">
        <f>IF(M9=0,0,M19/M9*100)</f>
        <v>3.8699999999999997</v>
      </c>
      <c r="N20" s="102">
        <f>'Баланс энергии'!AH19</f>
        <v>0</v>
      </c>
      <c r="O20" s="102">
        <f>'Баланс энергии'!AI19</f>
        <v>0</v>
      </c>
      <c r="P20" s="102">
        <f>'Баланс энергии'!AJ19</f>
        <v>3.87</v>
      </c>
      <c r="Q20" s="38">
        <v>0</v>
      </c>
      <c r="R20" s="106">
        <f>IF(R9=0,0,R19/R9*100)</f>
        <v>3.8700000000000006</v>
      </c>
      <c r="S20" s="102">
        <f>'Баланс энергии'!AW19</f>
        <v>0</v>
      </c>
      <c r="T20" s="102">
        <f>'Баланс энергии'!AX19</f>
        <v>0</v>
      </c>
      <c r="U20" s="102">
        <f>'Баланс энергии'!AY19</f>
        <v>3.87</v>
      </c>
      <c r="V20" s="38"/>
      <c r="W20" s="140"/>
      <c r="X20" s="140"/>
      <c r="Y20" s="140"/>
      <c r="Z20" s="140"/>
      <c r="AA20" s="140"/>
    </row>
    <row r="21" spans="1:27" s="8" customFormat="1" ht="31.5">
      <c r="A21" s="100" t="s">
        <v>39</v>
      </c>
      <c r="B21" s="101" t="s">
        <v>40</v>
      </c>
      <c r="C21" s="106">
        <f>SUM(D21:G21)</f>
        <v>0</v>
      </c>
      <c r="D21" s="37"/>
      <c r="E21" s="37"/>
      <c r="F21" s="37"/>
      <c r="G21" s="38"/>
      <c r="H21" s="106">
        <f>SUM(I21:L21)</f>
        <v>0</v>
      </c>
      <c r="I21" s="37"/>
      <c r="J21" s="37"/>
      <c r="K21" s="37"/>
      <c r="L21" s="38"/>
      <c r="M21" s="106">
        <f>SUM(N21:Q21)</f>
        <v>0</v>
      </c>
      <c r="N21" s="37"/>
      <c r="O21" s="37"/>
      <c r="P21" s="37"/>
      <c r="Q21" s="38"/>
      <c r="R21" s="106">
        <f>SUM(S21:V21)</f>
        <v>0</v>
      </c>
      <c r="S21" s="37"/>
      <c r="T21" s="37"/>
      <c r="U21" s="37"/>
      <c r="V21" s="38"/>
      <c r="W21" s="140"/>
      <c r="X21" s="140"/>
      <c r="Y21" s="140"/>
      <c r="Z21" s="140"/>
      <c r="AA21" s="140"/>
    </row>
    <row r="22" spans="1:27" s="8" customFormat="1" ht="15.75">
      <c r="A22" s="100" t="s">
        <v>41</v>
      </c>
      <c r="B22" s="101" t="s">
        <v>42</v>
      </c>
      <c r="C22" s="106">
        <f>SUM(D22:G22)</f>
        <v>2.5371071199999999</v>
      </c>
      <c r="D22" s="102">
        <f>D23+D24+D25</f>
        <v>0</v>
      </c>
      <c r="E22" s="102">
        <f>E23+E24+E25</f>
        <v>0</v>
      </c>
      <c r="F22" s="102">
        <f>F23+F24+F25</f>
        <v>2.4462999999999999</v>
      </c>
      <c r="G22" s="103">
        <f>G9-G19-G21</f>
        <v>9.0807120000000019E-2</v>
      </c>
      <c r="H22" s="106">
        <f>SUM(I22:L22)</f>
        <v>2.1885806749999999</v>
      </c>
      <c r="I22" s="102">
        <f>I23+I24+I25</f>
        <v>0</v>
      </c>
      <c r="J22" s="102">
        <f>J23+J24+J25</f>
        <v>0</v>
      </c>
      <c r="K22" s="102">
        <f>K23+K24+K25</f>
        <v>2.1871</v>
      </c>
      <c r="L22" s="103">
        <f>L9-L19-L21</f>
        <v>1.4806749999998203E-3</v>
      </c>
      <c r="M22" s="106">
        <f>SUM(N22:Q22)</f>
        <v>2.1908026999999999</v>
      </c>
      <c r="N22" s="102">
        <f>N23+N24+N25</f>
        <v>0</v>
      </c>
      <c r="O22" s="102">
        <f>O23+O24+O25</f>
        <v>0</v>
      </c>
      <c r="P22" s="102">
        <f>P23+P24+P25</f>
        <v>2.1892999999999998</v>
      </c>
      <c r="Q22" s="103">
        <f>Q9-Q19-Q21</f>
        <v>1.502700000000079E-3</v>
      </c>
      <c r="R22" s="106">
        <f>SUM(S22:V22)</f>
        <v>2.19128335</v>
      </c>
      <c r="S22" s="102">
        <f>S23+S24+S25</f>
        <v>0</v>
      </c>
      <c r="T22" s="102">
        <f>T23+T24+T25</f>
        <v>0</v>
      </c>
      <c r="U22" s="102">
        <f>U23+U24+U25</f>
        <v>2.1898</v>
      </c>
      <c r="V22" s="103">
        <f>V9-V19-V21</f>
        <v>1.4833499999999944E-3</v>
      </c>
      <c r="W22" s="140">
        <f>'Баланс энергии'!AV21*1000/'Баланс мощности'!R22</f>
        <v>8151.4871182679344</v>
      </c>
      <c r="X22" s="140"/>
      <c r="Y22" s="140"/>
      <c r="Z22" s="140">
        <f>'Баланс энергии'!AY21*1000/'Баланс мощности'!U22</f>
        <v>8130.3214905470832</v>
      </c>
      <c r="AA22" s="140">
        <f>'Баланс энергии'!AZ21*1000/'Баланс мощности'!V22</f>
        <v>39397.31014258584</v>
      </c>
    </row>
    <row r="23" spans="1:27" s="8" customFormat="1" ht="31.5">
      <c r="A23" s="100" t="s">
        <v>43</v>
      </c>
      <c r="B23" s="101" t="s">
        <v>44</v>
      </c>
      <c r="C23" s="106">
        <f>SUM(D23:G23)</f>
        <v>2.5371000000000001</v>
      </c>
      <c r="D23" s="37"/>
      <c r="E23" s="37"/>
      <c r="F23" s="37">
        <v>2.4462999999999999</v>
      </c>
      <c r="G23" s="38">
        <v>9.0800000000000006E-2</v>
      </c>
      <c r="H23" s="106">
        <f>SUM(I23:L23)</f>
        <v>2.1886000000000001</v>
      </c>
      <c r="I23" s="37"/>
      <c r="J23" s="37"/>
      <c r="K23" s="37">
        <v>2.1871</v>
      </c>
      <c r="L23" s="38">
        <v>1.5E-3</v>
      </c>
      <c r="M23" s="106">
        <f>SUM(N23:Q23)</f>
        <v>2.1907999999999999</v>
      </c>
      <c r="N23" s="37"/>
      <c r="O23" s="37"/>
      <c r="P23" s="37">
        <v>2.1892999999999998</v>
      </c>
      <c r="Q23" s="38">
        <v>1.5E-3</v>
      </c>
      <c r="R23" s="106">
        <f>SUM(S23:V23)</f>
        <v>2.1913</v>
      </c>
      <c r="S23" s="37"/>
      <c r="T23" s="37"/>
      <c r="U23" s="37">
        <v>2.1898</v>
      </c>
      <c r="V23" s="38">
        <v>1.5E-3</v>
      </c>
      <c r="W23" s="140">
        <f>'Баланс энергии'!AV22*1000/'Баланс мощности'!R23</f>
        <v>8151.4251813991696</v>
      </c>
      <c r="X23" s="140"/>
      <c r="Y23" s="140"/>
      <c r="Z23" s="140">
        <f>'Баланс энергии'!AY22*1000/'Баланс мощности'!U23</f>
        <v>8130.3214905470832</v>
      </c>
      <c r="AA23" s="140">
        <f>'Баланс энергии'!AZ22*1000/'Баланс мощности'!V23</f>
        <v>38960</v>
      </c>
    </row>
    <row r="24" spans="1:27" s="8" customFormat="1" ht="51" customHeight="1">
      <c r="A24" s="100" t="s">
        <v>45</v>
      </c>
      <c r="B24" s="101" t="s">
        <v>46</v>
      </c>
      <c r="C24" s="106">
        <f>SUM(D24:G24)</f>
        <v>0</v>
      </c>
      <c r="D24" s="39"/>
      <c r="E24" s="39"/>
      <c r="F24" s="39"/>
      <c r="G24" s="40"/>
      <c r="H24" s="106">
        <f>SUM(I24:L24)</f>
        <v>0</v>
      </c>
      <c r="I24" s="39"/>
      <c r="J24" s="39"/>
      <c r="K24" s="39"/>
      <c r="L24" s="40"/>
      <c r="M24" s="106">
        <f>SUM(N24:Q24)</f>
        <v>0</v>
      </c>
      <c r="N24" s="39"/>
      <c r="O24" s="39"/>
      <c r="P24" s="39"/>
      <c r="Q24" s="40"/>
      <c r="R24" s="106">
        <f>SUM(S24:V24)</f>
        <v>0</v>
      </c>
      <c r="S24" s="39"/>
      <c r="T24" s="39"/>
      <c r="U24" s="39"/>
      <c r="V24" s="40"/>
    </row>
    <row r="25" spans="1:27" s="8" customFormat="1" ht="32.25" thickBot="1">
      <c r="A25" s="107" t="s">
        <v>47</v>
      </c>
      <c r="B25" s="108" t="s">
        <v>48</v>
      </c>
      <c r="C25" s="109">
        <f>SUM(D25:G25)</f>
        <v>0</v>
      </c>
      <c r="D25" s="110"/>
      <c r="E25" s="110"/>
      <c r="F25" s="110"/>
      <c r="G25" s="111"/>
      <c r="H25" s="109">
        <f>SUM(I25:L25)</f>
        <v>0</v>
      </c>
      <c r="I25" s="110"/>
      <c r="J25" s="110"/>
      <c r="K25" s="110"/>
      <c r="L25" s="111"/>
      <c r="M25" s="109">
        <f>SUM(N25:Q25)</f>
        <v>0</v>
      </c>
      <c r="N25" s="110"/>
      <c r="O25" s="110"/>
      <c r="P25" s="110"/>
      <c r="Q25" s="111"/>
      <c r="R25" s="109">
        <f>SUM(S25:V25)</f>
        <v>0</v>
      </c>
      <c r="S25" s="110"/>
      <c r="T25" s="110"/>
      <c r="U25" s="110"/>
      <c r="V25" s="111"/>
    </row>
    <row r="26" spans="1:27" s="8" customFormat="1" ht="16.5" thickBot="1">
      <c r="A26" s="112"/>
      <c r="B26" s="113" t="s">
        <v>49</v>
      </c>
      <c r="C26" s="114"/>
      <c r="D26" s="115">
        <f>D9-D19-D21-D23-D24-D25-E12-F12-G12</f>
        <v>0</v>
      </c>
      <c r="E26" s="115">
        <f>E9-E19-E21-E23-E24-E25-F13-G13</f>
        <v>0</v>
      </c>
      <c r="F26" s="115">
        <f>F9-F19-F21-F23-F24-F25-G14</f>
        <v>0</v>
      </c>
      <c r="G26" s="116">
        <f>G9-G19-G21-G23-G24-G25</f>
        <v>7.1200000000132269E-6</v>
      </c>
      <c r="H26" s="114"/>
      <c r="I26" s="115">
        <f>I9-I19-I21-I23-I24-I25-J12-K12-L12</f>
        <v>0</v>
      </c>
      <c r="J26" s="115">
        <f>J9-J19-J21-J23-J24-J25-K13-L13</f>
        <v>0</v>
      </c>
      <c r="K26" s="115">
        <f>K9-K19-K21-K23-K24-K25-L14</f>
        <v>0</v>
      </c>
      <c r="L26" s="116">
        <f>L9-L19-L21-L23-L24-L25</f>
        <v>-1.9325000000179702E-5</v>
      </c>
      <c r="M26" s="114"/>
      <c r="N26" s="115">
        <f>N9-N19-N21-N23-N24-N25-O12-P12-Q12</f>
        <v>0</v>
      </c>
      <c r="O26" s="115">
        <f>O9-O19-O21-O23-O24-O25-P13-Q13</f>
        <v>0</v>
      </c>
      <c r="P26" s="115">
        <f>P9-P19-P21-P23-P24-P25-Q14</f>
        <v>0</v>
      </c>
      <c r="Q26" s="116">
        <f>Q9-Q19-Q21-Q23-Q24-Q25</f>
        <v>2.7000000000789413E-6</v>
      </c>
      <c r="R26" s="114"/>
      <c r="S26" s="115">
        <f>S9-S19-S21-S23-S24-S25-T12-U12-V12</f>
        <v>0</v>
      </c>
      <c r="T26" s="115">
        <f>T9-T19-T21-T23-T24-T25-U13-V13</f>
        <v>0</v>
      </c>
      <c r="U26" s="115">
        <f>U9-U19-U21-U23-U24-U25-V14</f>
        <v>0</v>
      </c>
      <c r="V26" s="116">
        <f>V9-V19-V21-V23-V24-V25</f>
        <v>-1.6650000000005636E-5</v>
      </c>
    </row>
    <row r="27" spans="1:27" s="8" customFormat="1" ht="15.75">
      <c r="B27" s="117"/>
    </row>
    <row r="28" spans="1:27" s="8" customFormat="1" ht="15.75" outlineLevel="1">
      <c r="B28" s="8" t="s">
        <v>50</v>
      </c>
    </row>
    <row r="29" spans="1:27" ht="15.75" outlineLevel="1">
      <c r="A29" s="8"/>
      <c r="B29" s="8"/>
    </row>
    <row r="30" spans="1:27" ht="16.5" outlineLevel="1" thickBot="1">
      <c r="A30" s="8"/>
      <c r="B30" s="118" t="s">
        <v>51</v>
      </c>
    </row>
    <row r="31" spans="1:27" ht="31.5" outlineLevel="1">
      <c r="A31" s="119" t="s">
        <v>52</v>
      </c>
      <c r="B31" s="120" t="s">
        <v>53</v>
      </c>
      <c r="C31" s="121" t="s">
        <v>13</v>
      </c>
      <c r="D31" s="121" t="s">
        <v>14</v>
      </c>
      <c r="E31" s="121" t="s">
        <v>15</v>
      </c>
      <c r="F31" s="121" t="s">
        <v>16</v>
      </c>
      <c r="G31" s="122" t="s">
        <v>17</v>
      </c>
      <c r="H31" s="121" t="s">
        <v>13</v>
      </c>
      <c r="I31" s="121" t="s">
        <v>14</v>
      </c>
      <c r="J31" s="121" t="s">
        <v>15</v>
      </c>
      <c r="K31" s="121" t="s">
        <v>16</v>
      </c>
      <c r="L31" s="122" t="s">
        <v>17</v>
      </c>
      <c r="M31" s="121" t="s">
        <v>13</v>
      </c>
      <c r="N31" s="121" t="s">
        <v>14</v>
      </c>
      <c r="O31" s="121" t="s">
        <v>15</v>
      </c>
      <c r="P31" s="121" t="s">
        <v>16</v>
      </c>
      <c r="Q31" s="122" t="s">
        <v>17</v>
      </c>
      <c r="R31" s="121" t="s">
        <v>13</v>
      </c>
      <c r="S31" s="121" t="s">
        <v>14</v>
      </c>
      <c r="T31" s="121" t="s">
        <v>15</v>
      </c>
      <c r="U31" s="121" t="s">
        <v>16</v>
      </c>
      <c r="V31" s="122" t="s">
        <v>17</v>
      </c>
    </row>
    <row r="32" spans="1:27" ht="15.75" outlineLevel="1">
      <c r="A32" s="100"/>
      <c r="B32" s="123"/>
      <c r="C32" s="63">
        <f>SUM(D32:G32)</f>
        <v>0</v>
      </c>
      <c r="D32" s="64"/>
      <c r="E32" s="64"/>
      <c r="F32" s="64"/>
      <c r="G32" s="65"/>
      <c r="H32" s="63">
        <f>SUM(I32:L32)</f>
        <v>0</v>
      </c>
      <c r="I32" s="64"/>
      <c r="J32" s="64"/>
      <c r="K32" s="64"/>
      <c r="L32" s="65"/>
      <c r="M32" s="63">
        <f>SUM(N32:Q32)</f>
        <v>0</v>
      </c>
      <c r="N32" s="64"/>
      <c r="O32" s="64"/>
      <c r="P32" s="64"/>
      <c r="Q32" s="65"/>
      <c r="R32" s="63">
        <f>SUM(S32:V32)</f>
        <v>0</v>
      </c>
      <c r="S32" s="64"/>
      <c r="T32" s="64"/>
      <c r="U32" s="64"/>
      <c r="V32" s="65"/>
    </row>
    <row r="33" spans="1:22" ht="15.75" outlineLevel="1">
      <c r="A33" s="100"/>
      <c r="B33" s="123"/>
      <c r="C33" s="63">
        <f>SUM(D33:G33)</f>
        <v>0</v>
      </c>
      <c r="D33" s="64"/>
      <c r="E33" s="64"/>
      <c r="F33" s="64"/>
      <c r="G33" s="65"/>
      <c r="H33" s="63">
        <f>SUM(I33:L33)</f>
        <v>0</v>
      </c>
      <c r="I33" s="64"/>
      <c r="J33" s="64"/>
      <c r="K33" s="64"/>
      <c r="L33" s="65"/>
      <c r="M33" s="63">
        <f>SUM(N33:Q33)</f>
        <v>0</v>
      </c>
      <c r="N33" s="64"/>
      <c r="O33" s="64"/>
      <c r="P33" s="64"/>
      <c r="Q33" s="65"/>
      <c r="R33" s="63">
        <f>SUM(S33:V33)</f>
        <v>0</v>
      </c>
      <c r="S33" s="64"/>
      <c r="T33" s="64"/>
      <c r="U33" s="64"/>
      <c r="V33" s="65"/>
    </row>
    <row r="34" spans="1:22" ht="16.5" outlineLevel="1" thickBot="1">
      <c r="A34" s="124"/>
      <c r="B34" s="125" t="s">
        <v>54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7"/>
    </row>
    <row r="35" spans="1:22" ht="16.5" outlineLevel="1" thickBot="1">
      <c r="A35" s="68"/>
      <c r="B35" s="69" t="s">
        <v>55</v>
      </c>
      <c r="C35" s="70">
        <f t="shared" ref="C35:V35" si="0">SUM(C32:C33)</f>
        <v>0</v>
      </c>
      <c r="D35" s="70">
        <f t="shared" si="0"/>
        <v>0</v>
      </c>
      <c r="E35" s="70">
        <f t="shared" si="0"/>
        <v>0</v>
      </c>
      <c r="F35" s="70">
        <f t="shared" si="0"/>
        <v>0</v>
      </c>
      <c r="G35" s="71">
        <f t="shared" si="0"/>
        <v>0</v>
      </c>
      <c r="H35" s="70">
        <f t="shared" si="0"/>
        <v>0</v>
      </c>
      <c r="I35" s="70">
        <f t="shared" si="0"/>
        <v>0</v>
      </c>
      <c r="J35" s="70">
        <f t="shared" si="0"/>
        <v>0</v>
      </c>
      <c r="K35" s="70">
        <f t="shared" si="0"/>
        <v>0</v>
      </c>
      <c r="L35" s="71">
        <f t="shared" si="0"/>
        <v>0</v>
      </c>
      <c r="M35" s="70">
        <f t="shared" si="0"/>
        <v>0</v>
      </c>
      <c r="N35" s="70">
        <f t="shared" si="0"/>
        <v>0</v>
      </c>
      <c r="O35" s="70">
        <f t="shared" si="0"/>
        <v>0</v>
      </c>
      <c r="P35" s="70">
        <f t="shared" si="0"/>
        <v>0</v>
      </c>
      <c r="Q35" s="71">
        <f t="shared" si="0"/>
        <v>0</v>
      </c>
      <c r="R35" s="70">
        <f t="shared" si="0"/>
        <v>0</v>
      </c>
      <c r="S35" s="70">
        <f t="shared" si="0"/>
        <v>0</v>
      </c>
      <c r="T35" s="70">
        <f t="shared" si="0"/>
        <v>0</v>
      </c>
      <c r="U35" s="70">
        <f t="shared" si="0"/>
        <v>0</v>
      </c>
      <c r="V35" s="71">
        <f t="shared" si="0"/>
        <v>0</v>
      </c>
    </row>
    <row r="36" spans="1:22" outlineLevel="1"/>
    <row r="37" spans="1:22" ht="16.5" outlineLevel="1" thickBot="1">
      <c r="B37" s="118" t="s">
        <v>56</v>
      </c>
    </row>
    <row r="38" spans="1:22" ht="31.5" outlineLevel="1">
      <c r="A38" s="119" t="s">
        <v>52</v>
      </c>
      <c r="B38" s="120" t="s">
        <v>53</v>
      </c>
      <c r="C38" s="121" t="s">
        <v>13</v>
      </c>
      <c r="D38" s="121" t="s">
        <v>14</v>
      </c>
      <c r="E38" s="121" t="s">
        <v>15</v>
      </c>
      <c r="F38" s="121" t="s">
        <v>16</v>
      </c>
      <c r="G38" s="122" t="s">
        <v>17</v>
      </c>
      <c r="H38" s="121" t="s">
        <v>13</v>
      </c>
      <c r="I38" s="121" t="s">
        <v>14</v>
      </c>
      <c r="J38" s="121" t="s">
        <v>15</v>
      </c>
      <c r="K38" s="121" t="s">
        <v>16</v>
      </c>
      <c r="L38" s="122" t="s">
        <v>17</v>
      </c>
      <c r="M38" s="121" t="s">
        <v>13</v>
      </c>
      <c r="N38" s="121" t="s">
        <v>14</v>
      </c>
      <c r="O38" s="121" t="s">
        <v>15</v>
      </c>
      <c r="P38" s="121" t="s">
        <v>16</v>
      </c>
      <c r="Q38" s="122" t="s">
        <v>17</v>
      </c>
      <c r="R38" s="121" t="s">
        <v>13</v>
      </c>
      <c r="S38" s="121" t="s">
        <v>14</v>
      </c>
      <c r="T38" s="121" t="s">
        <v>15</v>
      </c>
      <c r="U38" s="121" t="s">
        <v>16</v>
      </c>
      <c r="V38" s="122" t="s">
        <v>17</v>
      </c>
    </row>
    <row r="39" spans="1:22" ht="15.75" outlineLevel="1">
      <c r="A39" s="100"/>
      <c r="B39" s="128"/>
      <c r="C39" s="63">
        <f>SUM(D39:G39)</f>
        <v>0</v>
      </c>
      <c r="D39" s="64"/>
      <c r="E39" s="64"/>
      <c r="F39" s="64"/>
      <c r="G39" s="65"/>
      <c r="H39" s="63">
        <f>SUM(I39:L39)</f>
        <v>0</v>
      </c>
      <c r="I39" s="64"/>
      <c r="J39" s="64"/>
      <c r="K39" s="64"/>
      <c r="L39" s="65"/>
      <c r="M39" s="63">
        <f>SUM(N39:Q39)</f>
        <v>0</v>
      </c>
      <c r="N39" s="64"/>
      <c r="O39" s="64"/>
      <c r="P39" s="64"/>
      <c r="Q39" s="65"/>
      <c r="R39" s="63">
        <f>SUM(S39:V39)</f>
        <v>0</v>
      </c>
      <c r="S39" s="64"/>
      <c r="T39" s="64"/>
      <c r="U39" s="64"/>
      <c r="V39" s="65"/>
    </row>
    <row r="40" spans="1:22" ht="15.75" outlineLevel="1">
      <c r="A40" s="129"/>
      <c r="B40" s="130"/>
      <c r="C40" s="63">
        <f>SUM(D40:G40)</f>
        <v>0</v>
      </c>
      <c r="D40" s="64"/>
      <c r="E40" s="64"/>
      <c r="F40" s="64"/>
      <c r="G40" s="65"/>
      <c r="H40" s="63">
        <f>SUM(I40:L40)</f>
        <v>0</v>
      </c>
      <c r="I40" s="64"/>
      <c r="J40" s="64"/>
      <c r="K40" s="64"/>
      <c r="L40" s="65"/>
      <c r="M40" s="63">
        <f>SUM(N40:Q40)</f>
        <v>0</v>
      </c>
      <c r="N40" s="64"/>
      <c r="O40" s="64"/>
      <c r="P40" s="64"/>
      <c r="Q40" s="65"/>
      <c r="R40" s="63">
        <f>SUM(S40:V40)</f>
        <v>0</v>
      </c>
      <c r="S40" s="64"/>
      <c r="T40" s="64"/>
      <c r="U40" s="64"/>
      <c r="V40" s="65"/>
    </row>
    <row r="41" spans="1:22" ht="15.75" outlineLevel="1">
      <c r="A41" s="129"/>
      <c r="B41" s="130"/>
      <c r="C41" s="63">
        <f>SUM(D41:G41)</f>
        <v>0</v>
      </c>
      <c r="D41" s="64"/>
      <c r="E41" s="64"/>
      <c r="F41" s="64"/>
      <c r="G41" s="65"/>
      <c r="H41" s="63">
        <f>SUM(I41:L41)</f>
        <v>0</v>
      </c>
      <c r="I41" s="64"/>
      <c r="J41" s="64"/>
      <c r="K41" s="64"/>
      <c r="L41" s="65"/>
      <c r="M41" s="63">
        <f>SUM(N41:Q41)</f>
        <v>0</v>
      </c>
      <c r="N41" s="64"/>
      <c r="O41" s="64"/>
      <c r="P41" s="64"/>
      <c r="Q41" s="65"/>
      <c r="R41" s="63">
        <f>SUM(S41:V41)</f>
        <v>0</v>
      </c>
      <c r="S41" s="64"/>
      <c r="T41" s="64"/>
      <c r="U41" s="64"/>
      <c r="V41" s="65"/>
    </row>
    <row r="42" spans="1:22" ht="16.5" outlineLevel="1" thickBot="1">
      <c r="A42" s="131"/>
      <c r="B42" s="125" t="s">
        <v>54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7"/>
    </row>
    <row r="43" spans="1:22" ht="16.5" outlineLevel="1" thickBot="1">
      <c r="A43" s="68"/>
      <c r="B43" s="69" t="s">
        <v>55</v>
      </c>
      <c r="C43" s="132">
        <f>SUM(C39:C41)</f>
        <v>0</v>
      </c>
      <c r="D43" s="132">
        <f>SUM(D39:D41)</f>
        <v>0</v>
      </c>
      <c r="E43" s="132">
        <f>SUM(E39:E41)</f>
        <v>0</v>
      </c>
      <c r="F43" s="132">
        <f>SUM(F39:F41)</f>
        <v>0</v>
      </c>
      <c r="G43" s="133">
        <f>SUM(G39:G41)</f>
        <v>0</v>
      </c>
      <c r="H43" s="132">
        <f t="shared" ref="H43:V43" si="1">SUM(H39:H41)</f>
        <v>0</v>
      </c>
      <c r="I43" s="132">
        <f t="shared" si="1"/>
        <v>0</v>
      </c>
      <c r="J43" s="132">
        <f t="shared" si="1"/>
        <v>0</v>
      </c>
      <c r="K43" s="132">
        <f t="shared" si="1"/>
        <v>0</v>
      </c>
      <c r="L43" s="133">
        <f t="shared" si="1"/>
        <v>0</v>
      </c>
      <c r="M43" s="132">
        <f t="shared" si="1"/>
        <v>0</v>
      </c>
      <c r="N43" s="132">
        <f t="shared" si="1"/>
        <v>0</v>
      </c>
      <c r="O43" s="132">
        <f t="shared" si="1"/>
        <v>0</v>
      </c>
      <c r="P43" s="132">
        <f t="shared" si="1"/>
        <v>0</v>
      </c>
      <c r="Q43" s="133">
        <f t="shared" si="1"/>
        <v>0</v>
      </c>
      <c r="R43" s="132">
        <f t="shared" si="1"/>
        <v>0</v>
      </c>
      <c r="S43" s="132">
        <f t="shared" si="1"/>
        <v>0</v>
      </c>
      <c r="T43" s="132">
        <f t="shared" si="1"/>
        <v>0</v>
      </c>
      <c r="U43" s="132">
        <f t="shared" si="1"/>
        <v>0</v>
      </c>
      <c r="V43" s="133">
        <f t="shared" si="1"/>
        <v>0</v>
      </c>
    </row>
    <row r="44" spans="1:22" outlineLevel="1"/>
    <row r="45" spans="1:22" ht="16.5" outlineLevel="1" thickBot="1">
      <c r="B45" s="118" t="s">
        <v>57</v>
      </c>
    </row>
    <row r="46" spans="1:22" ht="31.5" outlineLevel="1">
      <c r="A46" s="134" t="s">
        <v>52</v>
      </c>
      <c r="B46" s="120" t="s">
        <v>58</v>
      </c>
      <c r="C46" s="135" t="s">
        <v>13</v>
      </c>
      <c r="D46" s="135" t="s">
        <v>14</v>
      </c>
      <c r="E46" s="135" t="s">
        <v>15</v>
      </c>
      <c r="F46" s="135" t="s">
        <v>16</v>
      </c>
      <c r="G46" s="136" t="s">
        <v>17</v>
      </c>
      <c r="H46" s="121" t="s">
        <v>13</v>
      </c>
      <c r="I46" s="121" t="s">
        <v>14</v>
      </c>
      <c r="J46" s="121" t="s">
        <v>15</v>
      </c>
      <c r="K46" s="121" t="s">
        <v>16</v>
      </c>
      <c r="L46" s="122" t="s">
        <v>17</v>
      </c>
      <c r="M46" s="121" t="s">
        <v>13</v>
      </c>
      <c r="N46" s="121" t="s">
        <v>14</v>
      </c>
      <c r="O46" s="121" t="s">
        <v>15</v>
      </c>
      <c r="P46" s="121" t="s">
        <v>16</v>
      </c>
      <c r="Q46" s="122" t="s">
        <v>17</v>
      </c>
      <c r="R46" s="121" t="s">
        <v>13</v>
      </c>
      <c r="S46" s="121" t="s">
        <v>14</v>
      </c>
      <c r="T46" s="121" t="s">
        <v>15</v>
      </c>
      <c r="U46" s="121" t="s">
        <v>16</v>
      </c>
      <c r="V46" s="122" t="s">
        <v>17</v>
      </c>
    </row>
    <row r="47" spans="1:22" ht="31.5" outlineLevel="1">
      <c r="A47" s="137" t="s">
        <v>18</v>
      </c>
      <c r="B47" s="128" t="s">
        <v>59</v>
      </c>
      <c r="C47" s="82">
        <f>D47+E47+F47+G47</f>
        <v>2.5371000000000001</v>
      </c>
      <c r="D47" s="82">
        <f>D48+D49</f>
        <v>0</v>
      </c>
      <c r="E47" s="82">
        <f>E48+E49</f>
        <v>0</v>
      </c>
      <c r="F47" s="82">
        <f>F48+F49</f>
        <v>2.4462999999999999</v>
      </c>
      <c r="G47" s="82">
        <f>G48+G49</f>
        <v>9.0800000000000006E-2</v>
      </c>
      <c r="H47" s="82">
        <f>I47+J47+K47+L47</f>
        <v>2.1886000000000001</v>
      </c>
      <c r="I47" s="82">
        <f>I48+I49</f>
        <v>0</v>
      </c>
      <c r="J47" s="82">
        <f>J48+J49</f>
        <v>0</v>
      </c>
      <c r="K47" s="82">
        <f>K48+K49</f>
        <v>2.1871</v>
      </c>
      <c r="L47" s="82">
        <f>L48+L49</f>
        <v>1.5E-3</v>
      </c>
      <c r="M47" s="82">
        <f>N47+O47+P47+Q47</f>
        <v>2.1907999999999999</v>
      </c>
      <c r="N47" s="82">
        <f>N48+N49</f>
        <v>0</v>
      </c>
      <c r="O47" s="82">
        <f>O48+O49</f>
        <v>0</v>
      </c>
      <c r="P47" s="82">
        <f>P48+P49</f>
        <v>2.1892999999999998</v>
      </c>
      <c r="Q47" s="82">
        <f>Q48+Q49</f>
        <v>1.5E-3</v>
      </c>
      <c r="R47" s="82">
        <f t="shared" ref="R47:R58" si="2">S47+T47+U47+V47</f>
        <v>2.1913</v>
      </c>
      <c r="S47" s="82">
        <f>S48+S49</f>
        <v>0</v>
      </c>
      <c r="T47" s="82">
        <f>T48+T49</f>
        <v>0</v>
      </c>
      <c r="U47" s="82">
        <f>U48+U49</f>
        <v>2.1898</v>
      </c>
      <c r="V47" s="82">
        <f>V48+V49</f>
        <v>1.5E-3</v>
      </c>
    </row>
    <row r="48" spans="1:22" ht="15.75" outlineLevel="1">
      <c r="A48" s="137" t="s">
        <v>20</v>
      </c>
      <c r="B48" s="128" t="s">
        <v>60</v>
      </c>
      <c r="C48" s="82">
        <f t="shared" ref="C48:C58" si="3">D48+E48+F48+G48</f>
        <v>2.5371000000000001</v>
      </c>
      <c r="D48" s="64"/>
      <c r="E48" s="64"/>
      <c r="F48" s="64">
        <f>F23</f>
        <v>2.4462999999999999</v>
      </c>
      <c r="G48" s="64">
        <f>G23</f>
        <v>9.0800000000000006E-2</v>
      </c>
      <c r="H48" s="82">
        <f t="shared" ref="H48:H58" si="4">I48+J48+K48+L48</f>
        <v>2.1886000000000001</v>
      </c>
      <c r="I48" s="64"/>
      <c r="J48" s="64"/>
      <c r="K48" s="64">
        <f>K23</f>
        <v>2.1871</v>
      </c>
      <c r="L48" s="65">
        <f>L23</f>
        <v>1.5E-3</v>
      </c>
      <c r="M48" s="82">
        <f t="shared" ref="M48:M58" si="5">N48+O48+P48+Q48</f>
        <v>2.1907999999999999</v>
      </c>
      <c r="N48" s="64"/>
      <c r="O48" s="64"/>
      <c r="P48" s="64">
        <f>P23</f>
        <v>2.1892999999999998</v>
      </c>
      <c r="Q48" s="65">
        <f>Q23</f>
        <v>1.5E-3</v>
      </c>
      <c r="R48" s="82">
        <f t="shared" si="2"/>
        <v>2.1913</v>
      </c>
      <c r="S48" s="64"/>
      <c r="T48" s="64"/>
      <c r="U48" s="64">
        <f>U23</f>
        <v>2.1898</v>
      </c>
      <c r="V48" s="65">
        <f>V23</f>
        <v>1.5E-3</v>
      </c>
    </row>
    <row r="49" spans="1:22" ht="15.75" outlineLevel="1">
      <c r="A49" s="137" t="s">
        <v>27</v>
      </c>
      <c r="B49" s="128" t="s">
        <v>61</v>
      </c>
      <c r="C49" s="82">
        <f t="shared" si="3"/>
        <v>0</v>
      </c>
      <c r="D49" s="64"/>
      <c r="E49" s="64"/>
      <c r="F49" s="64"/>
      <c r="G49" s="65"/>
      <c r="H49" s="82">
        <f t="shared" si="4"/>
        <v>0</v>
      </c>
      <c r="I49" s="64"/>
      <c r="J49" s="64"/>
      <c r="K49" s="64"/>
      <c r="L49" s="65"/>
      <c r="M49" s="82">
        <f t="shared" si="5"/>
        <v>0</v>
      </c>
      <c r="N49" s="64"/>
      <c r="O49" s="64"/>
      <c r="P49" s="64"/>
      <c r="Q49" s="65"/>
      <c r="R49" s="82">
        <f t="shared" si="2"/>
        <v>0</v>
      </c>
      <c r="S49" s="64"/>
      <c r="T49" s="64"/>
      <c r="U49" s="64"/>
      <c r="V49" s="65"/>
    </row>
    <row r="50" spans="1:22" ht="15.75" outlineLevel="1">
      <c r="A50" s="137" t="s">
        <v>35</v>
      </c>
      <c r="B50" s="128" t="s">
        <v>62</v>
      </c>
      <c r="C50" s="82">
        <f t="shared" si="3"/>
        <v>0</v>
      </c>
      <c r="D50" s="82">
        <f>D51+D52</f>
        <v>0</v>
      </c>
      <c r="E50" s="82">
        <f>E51+E52</f>
        <v>0</v>
      </c>
      <c r="F50" s="82">
        <f>F51+F52</f>
        <v>0</v>
      </c>
      <c r="G50" s="82">
        <f>G51+G52</f>
        <v>0</v>
      </c>
      <c r="H50" s="82">
        <f t="shared" si="4"/>
        <v>0</v>
      </c>
      <c r="I50" s="82">
        <f>I51+I52</f>
        <v>0</v>
      </c>
      <c r="J50" s="82">
        <f>J51+J52</f>
        <v>0</v>
      </c>
      <c r="K50" s="82">
        <f>K51+K52</f>
        <v>0</v>
      </c>
      <c r="L50" s="82">
        <f>L51+L52</f>
        <v>0</v>
      </c>
      <c r="M50" s="82">
        <f t="shared" si="5"/>
        <v>0</v>
      </c>
      <c r="N50" s="82">
        <f>N51+N52</f>
        <v>0</v>
      </c>
      <c r="O50" s="82">
        <f>O51+O52</f>
        <v>0</v>
      </c>
      <c r="P50" s="82">
        <f>P51+P52</f>
        <v>0</v>
      </c>
      <c r="Q50" s="82">
        <f>Q51+Q52</f>
        <v>0</v>
      </c>
      <c r="R50" s="82">
        <f t="shared" si="2"/>
        <v>0</v>
      </c>
      <c r="S50" s="82">
        <f>S51+S52</f>
        <v>0</v>
      </c>
      <c r="T50" s="82">
        <f>T51+T52</f>
        <v>0</v>
      </c>
      <c r="U50" s="82">
        <f>U51+U52</f>
        <v>0</v>
      </c>
      <c r="V50" s="82">
        <f>V51+V52</f>
        <v>0</v>
      </c>
    </row>
    <row r="51" spans="1:22" ht="15.75" outlineLevel="1">
      <c r="A51" s="137" t="s">
        <v>37</v>
      </c>
      <c r="B51" s="128" t="s">
        <v>60</v>
      </c>
      <c r="C51" s="82">
        <f t="shared" si="3"/>
        <v>0</v>
      </c>
      <c r="D51" s="64"/>
      <c r="E51" s="64"/>
      <c r="F51" s="64"/>
      <c r="G51" s="65"/>
      <c r="H51" s="82">
        <f t="shared" si="4"/>
        <v>0</v>
      </c>
      <c r="I51" s="64"/>
      <c r="J51" s="64"/>
      <c r="K51" s="64"/>
      <c r="L51" s="65"/>
      <c r="M51" s="82">
        <f t="shared" si="5"/>
        <v>0</v>
      </c>
      <c r="N51" s="64"/>
      <c r="O51" s="64"/>
      <c r="P51" s="64"/>
      <c r="Q51" s="65"/>
      <c r="R51" s="82">
        <f t="shared" si="2"/>
        <v>0</v>
      </c>
      <c r="S51" s="64"/>
      <c r="T51" s="64"/>
      <c r="U51" s="64"/>
      <c r="V51" s="65"/>
    </row>
    <row r="52" spans="1:22" ht="15.75" outlineLevel="1">
      <c r="A52" s="137" t="s">
        <v>63</v>
      </c>
      <c r="B52" s="128" t="s">
        <v>61</v>
      </c>
      <c r="C52" s="82">
        <f t="shared" si="3"/>
        <v>0</v>
      </c>
      <c r="D52" s="64"/>
      <c r="E52" s="64"/>
      <c r="F52" s="64"/>
      <c r="G52" s="65"/>
      <c r="H52" s="82">
        <f t="shared" si="4"/>
        <v>0</v>
      </c>
      <c r="I52" s="64"/>
      <c r="J52" s="64"/>
      <c r="K52" s="64"/>
      <c r="L52" s="65"/>
      <c r="M52" s="82">
        <f t="shared" si="5"/>
        <v>0</v>
      </c>
      <c r="N52" s="64"/>
      <c r="O52" s="64"/>
      <c r="P52" s="64"/>
      <c r="Q52" s="65"/>
      <c r="R52" s="82">
        <f t="shared" si="2"/>
        <v>0</v>
      </c>
      <c r="S52" s="64"/>
      <c r="T52" s="64"/>
      <c r="U52" s="64"/>
      <c r="V52" s="65"/>
    </row>
    <row r="53" spans="1:22" ht="15.75" outlineLevel="1">
      <c r="A53" s="137" t="s">
        <v>39</v>
      </c>
      <c r="B53" s="128" t="s">
        <v>64</v>
      </c>
      <c r="C53" s="82">
        <f t="shared" si="3"/>
        <v>0</v>
      </c>
      <c r="D53" s="82">
        <f>D54+D55</f>
        <v>0</v>
      </c>
      <c r="E53" s="82">
        <f>E54+E55</f>
        <v>0</v>
      </c>
      <c r="F53" s="82">
        <f>F54+F55</f>
        <v>0</v>
      </c>
      <c r="G53" s="82">
        <f>G54+G55</f>
        <v>0</v>
      </c>
      <c r="H53" s="82">
        <f t="shared" si="4"/>
        <v>0</v>
      </c>
      <c r="I53" s="82">
        <f>I54+I55</f>
        <v>0</v>
      </c>
      <c r="J53" s="82">
        <f>J54+J55</f>
        <v>0</v>
      </c>
      <c r="K53" s="82">
        <f>K54+K55</f>
        <v>0</v>
      </c>
      <c r="L53" s="82">
        <f>L54+L55</f>
        <v>0</v>
      </c>
      <c r="M53" s="82">
        <f t="shared" si="5"/>
        <v>0</v>
      </c>
      <c r="N53" s="82">
        <f>N54+N55</f>
        <v>0</v>
      </c>
      <c r="O53" s="82">
        <f>O54+O55</f>
        <v>0</v>
      </c>
      <c r="P53" s="82">
        <f>P54+P55</f>
        <v>0</v>
      </c>
      <c r="Q53" s="82">
        <f>Q54+Q55</f>
        <v>0</v>
      </c>
      <c r="R53" s="82">
        <f t="shared" si="2"/>
        <v>0</v>
      </c>
      <c r="S53" s="82">
        <f>S54+S55</f>
        <v>0</v>
      </c>
      <c r="T53" s="82">
        <f>T54+T55</f>
        <v>0</v>
      </c>
      <c r="U53" s="82">
        <f>U54+U55</f>
        <v>0</v>
      </c>
      <c r="V53" s="82">
        <f>V54+V55</f>
        <v>0</v>
      </c>
    </row>
    <row r="54" spans="1:22" ht="15.75" outlineLevel="1">
      <c r="A54" s="137" t="s">
        <v>65</v>
      </c>
      <c r="B54" s="128" t="s">
        <v>60</v>
      </c>
      <c r="C54" s="82">
        <f t="shared" si="3"/>
        <v>0</v>
      </c>
      <c r="D54" s="64"/>
      <c r="E54" s="64"/>
      <c r="F54" s="64"/>
      <c r="G54" s="65"/>
      <c r="H54" s="82">
        <f t="shared" si="4"/>
        <v>0</v>
      </c>
      <c r="I54" s="64"/>
      <c r="J54" s="64"/>
      <c r="K54" s="64"/>
      <c r="L54" s="65"/>
      <c r="M54" s="82">
        <f t="shared" si="5"/>
        <v>0</v>
      </c>
      <c r="N54" s="64"/>
      <c r="O54" s="64"/>
      <c r="P54" s="64"/>
      <c r="Q54" s="65"/>
      <c r="R54" s="82">
        <f t="shared" si="2"/>
        <v>0</v>
      </c>
      <c r="S54" s="64"/>
      <c r="T54" s="64"/>
      <c r="U54" s="64"/>
      <c r="V54" s="65"/>
    </row>
    <row r="55" spans="1:22" ht="15.75" outlineLevel="1">
      <c r="A55" s="137" t="s">
        <v>66</v>
      </c>
      <c r="B55" s="128" t="s">
        <v>61</v>
      </c>
      <c r="C55" s="82">
        <f t="shared" si="3"/>
        <v>0</v>
      </c>
      <c r="D55" s="64"/>
      <c r="E55" s="64"/>
      <c r="F55" s="64"/>
      <c r="G55" s="65"/>
      <c r="H55" s="82">
        <f t="shared" si="4"/>
        <v>0</v>
      </c>
      <c r="I55" s="64"/>
      <c r="J55" s="64"/>
      <c r="K55" s="64"/>
      <c r="L55" s="65"/>
      <c r="M55" s="82">
        <f t="shared" si="5"/>
        <v>0</v>
      </c>
      <c r="N55" s="64"/>
      <c r="O55" s="64"/>
      <c r="P55" s="64"/>
      <c r="Q55" s="65"/>
      <c r="R55" s="82">
        <f t="shared" si="2"/>
        <v>0</v>
      </c>
      <c r="S55" s="64"/>
      <c r="T55" s="64"/>
      <c r="U55" s="64"/>
      <c r="V55" s="65"/>
    </row>
    <row r="56" spans="1:22" ht="15.75" outlineLevel="1">
      <c r="A56" s="137" t="s">
        <v>41</v>
      </c>
      <c r="B56" s="128" t="s">
        <v>67</v>
      </c>
      <c r="C56" s="82">
        <f t="shared" si="3"/>
        <v>0</v>
      </c>
      <c r="D56" s="82">
        <f>D57+D58</f>
        <v>0</v>
      </c>
      <c r="E56" s="82">
        <f>E57+E58</f>
        <v>0</v>
      </c>
      <c r="F56" s="82">
        <f>F57+F58</f>
        <v>0</v>
      </c>
      <c r="G56" s="82">
        <f>G57+G58</f>
        <v>0</v>
      </c>
      <c r="H56" s="82">
        <f t="shared" si="4"/>
        <v>0</v>
      </c>
      <c r="I56" s="82">
        <f>I57+I58</f>
        <v>0</v>
      </c>
      <c r="J56" s="82">
        <f>J57+J58</f>
        <v>0</v>
      </c>
      <c r="K56" s="82">
        <f>K57+K58</f>
        <v>0</v>
      </c>
      <c r="L56" s="82">
        <f>L57+L58</f>
        <v>0</v>
      </c>
      <c r="M56" s="82">
        <f t="shared" si="5"/>
        <v>0</v>
      </c>
      <c r="N56" s="82">
        <f>N57+N58</f>
        <v>0</v>
      </c>
      <c r="O56" s="82">
        <f>O57+O58</f>
        <v>0</v>
      </c>
      <c r="P56" s="82">
        <f>P57+P58</f>
        <v>0</v>
      </c>
      <c r="Q56" s="82">
        <f>Q57+Q58</f>
        <v>0</v>
      </c>
      <c r="R56" s="82">
        <f t="shared" si="2"/>
        <v>0</v>
      </c>
      <c r="S56" s="82">
        <f>S57+S58</f>
        <v>0</v>
      </c>
      <c r="T56" s="82">
        <f>T57+T58</f>
        <v>0</v>
      </c>
      <c r="U56" s="82">
        <f>U57+U58</f>
        <v>0</v>
      </c>
      <c r="V56" s="82">
        <f>V57+V58</f>
        <v>0</v>
      </c>
    </row>
    <row r="57" spans="1:22" ht="15.75" outlineLevel="1">
      <c r="A57" s="137" t="s">
        <v>43</v>
      </c>
      <c r="B57" s="128" t="s">
        <v>60</v>
      </c>
      <c r="C57" s="82">
        <f t="shared" si="3"/>
        <v>0</v>
      </c>
      <c r="D57" s="64"/>
      <c r="E57" s="64"/>
      <c r="F57" s="64"/>
      <c r="G57" s="65"/>
      <c r="H57" s="82">
        <f t="shared" si="4"/>
        <v>0</v>
      </c>
      <c r="I57" s="64"/>
      <c r="J57" s="64"/>
      <c r="K57" s="64"/>
      <c r="L57" s="65"/>
      <c r="M57" s="82">
        <f t="shared" si="5"/>
        <v>0</v>
      </c>
      <c r="N57" s="64"/>
      <c r="O57" s="64"/>
      <c r="P57" s="64"/>
      <c r="Q57" s="65"/>
      <c r="R57" s="82">
        <f t="shared" si="2"/>
        <v>0</v>
      </c>
      <c r="S57" s="64"/>
      <c r="T57" s="64"/>
      <c r="U57" s="64"/>
      <c r="V57" s="65"/>
    </row>
    <row r="58" spans="1:22" ht="15.75" outlineLevel="1">
      <c r="A58" s="137" t="s">
        <v>45</v>
      </c>
      <c r="B58" s="128" t="s">
        <v>61</v>
      </c>
      <c r="C58" s="82">
        <f t="shared" si="3"/>
        <v>0</v>
      </c>
      <c r="D58" s="64"/>
      <c r="E58" s="64"/>
      <c r="F58" s="64"/>
      <c r="G58" s="65"/>
      <c r="H58" s="82">
        <f t="shared" si="4"/>
        <v>0</v>
      </c>
      <c r="I58" s="64"/>
      <c r="J58" s="64"/>
      <c r="K58" s="64"/>
      <c r="L58" s="65"/>
      <c r="M58" s="82">
        <f t="shared" si="5"/>
        <v>0</v>
      </c>
      <c r="N58" s="64"/>
      <c r="O58" s="64"/>
      <c r="P58" s="64"/>
      <c r="Q58" s="65"/>
      <c r="R58" s="82">
        <f t="shared" si="2"/>
        <v>0</v>
      </c>
      <c r="S58" s="64"/>
      <c r="T58" s="64"/>
      <c r="U58" s="64"/>
      <c r="V58" s="65"/>
    </row>
    <row r="59" spans="1:22" ht="13.5" outlineLevel="1" thickBot="1">
      <c r="A59" s="148" t="s">
        <v>54</v>
      </c>
      <c r="B59" s="148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</row>
    <row r="60" spans="1:22" ht="16.5" outlineLevel="1" thickBot="1">
      <c r="A60" s="84"/>
      <c r="B60" s="85" t="s">
        <v>68</v>
      </c>
      <c r="C60" s="82">
        <f>D60+E60+F60+G60</f>
        <v>2.5371000000000001</v>
      </c>
      <c r="D60" s="86">
        <f>D61+D62</f>
        <v>0</v>
      </c>
      <c r="E60" s="86">
        <f>E61+E62</f>
        <v>0</v>
      </c>
      <c r="F60" s="86">
        <f>F61+F62</f>
        <v>2.4462999999999999</v>
      </c>
      <c r="G60" s="86">
        <f>G61+G62</f>
        <v>9.0800000000000006E-2</v>
      </c>
      <c r="H60" s="82">
        <f>I60+J60+K60+L60</f>
        <v>2.1886000000000001</v>
      </c>
      <c r="I60" s="86">
        <f>I61+I62</f>
        <v>0</v>
      </c>
      <c r="J60" s="86">
        <f>J61+J62</f>
        <v>0</v>
      </c>
      <c r="K60" s="86">
        <f>K61+K62</f>
        <v>2.1871</v>
      </c>
      <c r="L60" s="86">
        <f>L61+L62</f>
        <v>1.5E-3</v>
      </c>
      <c r="M60" s="82">
        <f>N60+O60+P60+Q60</f>
        <v>2.1907999999999999</v>
      </c>
      <c r="N60" s="86">
        <f>N61+N62</f>
        <v>0</v>
      </c>
      <c r="O60" s="86">
        <f>O61+O62</f>
        <v>0</v>
      </c>
      <c r="P60" s="86">
        <f>P61+P62</f>
        <v>2.1892999999999998</v>
      </c>
      <c r="Q60" s="86">
        <f>Q61+Q62</f>
        <v>1.5E-3</v>
      </c>
      <c r="R60" s="82">
        <f>S60+T60+U60+V60</f>
        <v>2.1913</v>
      </c>
      <c r="S60" s="86">
        <f>S61+S62</f>
        <v>0</v>
      </c>
      <c r="T60" s="86">
        <f>T61+T62</f>
        <v>0</v>
      </c>
      <c r="U60" s="86">
        <f>U61+U62</f>
        <v>2.1898</v>
      </c>
      <c r="V60" s="86">
        <f>V61+V62</f>
        <v>1.5E-3</v>
      </c>
    </row>
    <row r="61" spans="1:22" ht="16.5" outlineLevel="1" thickBot="1">
      <c r="A61" s="84"/>
      <c r="B61" s="85" t="s">
        <v>60</v>
      </c>
      <c r="C61" s="82">
        <f>D61+E61+F61+G61</f>
        <v>2.5371000000000001</v>
      </c>
      <c r="D61" s="86">
        <f>D48+D51+D54+D57</f>
        <v>0</v>
      </c>
      <c r="E61" s="86">
        <f t="shared" ref="E61:G62" si="6">E48+E51+E54+E57</f>
        <v>0</v>
      </c>
      <c r="F61" s="86">
        <f t="shared" si="6"/>
        <v>2.4462999999999999</v>
      </c>
      <c r="G61" s="86">
        <f t="shared" si="6"/>
        <v>9.0800000000000006E-2</v>
      </c>
      <c r="H61" s="82">
        <f>I61+J61+K61+L61</f>
        <v>2.1886000000000001</v>
      </c>
      <c r="I61" s="86">
        <f>I48+I51+I54+I57</f>
        <v>0</v>
      </c>
      <c r="J61" s="86">
        <f t="shared" ref="J61:L62" si="7">J48+J51+J54+J57</f>
        <v>0</v>
      </c>
      <c r="K61" s="86">
        <f t="shared" si="7"/>
        <v>2.1871</v>
      </c>
      <c r="L61" s="86">
        <f t="shared" si="7"/>
        <v>1.5E-3</v>
      </c>
      <c r="M61" s="82">
        <f>N61+O61+P61+Q61</f>
        <v>2.1907999999999999</v>
      </c>
      <c r="N61" s="86">
        <f>N48+N51+N54+N57</f>
        <v>0</v>
      </c>
      <c r="O61" s="86">
        <f t="shared" ref="O61:Q62" si="8">O48+O51+O54+O57</f>
        <v>0</v>
      </c>
      <c r="P61" s="86">
        <f t="shared" si="8"/>
        <v>2.1892999999999998</v>
      </c>
      <c r="Q61" s="86">
        <f t="shared" si="8"/>
        <v>1.5E-3</v>
      </c>
      <c r="R61" s="82">
        <f>S61+T61+U61+V61</f>
        <v>2.1913</v>
      </c>
      <c r="S61" s="86">
        <f t="shared" ref="S61:V62" si="9">S48+S51+S54+S57</f>
        <v>0</v>
      </c>
      <c r="T61" s="86">
        <f t="shared" si="9"/>
        <v>0</v>
      </c>
      <c r="U61" s="86">
        <f t="shared" si="9"/>
        <v>2.1898</v>
      </c>
      <c r="V61" s="86">
        <f t="shared" si="9"/>
        <v>1.5E-3</v>
      </c>
    </row>
    <row r="62" spans="1:22" ht="16.5" outlineLevel="1" thickBot="1">
      <c r="A62" s="84"/>
      <c r="B62" s="85" t="s">
        <v>61</v>
      </c>
      <c r="C62" s="82">
        <f>D62+E62+F62+G62</f>
        <v>0</v>
      </c>
      <c r="D62" s="86">
        <f>D49+D52+D55+D58</f>
        <v>0</v>
      </c>
      <c r="E62" s="86">
        <f t="shared" si="6"/>
        <v>0</v>
      </c>
      <c r="F62" s="86">
        <f t="shared" si="6"/>
        <v>0</v>
      </c>
      <c r="G62" s="86">
        <f t="shared" si="6"/>
        <v>0</v>
      </c>
      <c r="H62" s="82">
        <f>I62+J62+K62+L62</f>
        <v>0</v>
      </c>
      <c r="I62" s="86">
        <f>I49+I52+I55+I58</f>
        <v>0</v>
      </c>
      <c r="J62" s="86">
        <f t="shared" si="7"/>
        <v>0</v>
      </c>
      <c r="K62" s="86">
        <f t="shared" si="7"/>
        <v>0</v>
      </c>
      <c r="L62" s="86">
        <f t="shared" si="7"/>
        <v>0</v>
      </c>
      <c r="M62" s="82">
        <f>N62+O62+P62+Q62</f>
        <v>0</v>
      </c>
      <c r="N62" s="86">
        <f>N49+N52+N55+N58</f>
        <v>0</v>
      </c>
      <c r="O62" s="86">
        <f t="shared" si="8"/>
        <v>0</v>
      </c>
      <c r="P62" s="86">
        <f t="shared" si="8"/>
        <v>0</v>
      </c>
      <c r="Q62" s="86">
        <f t="shared" si="8"/>
        <v>0</v>
      </c>
      <c r="R62" s="82">
        <f>S62+T62+U62+V62</f>
        <v>0</v>
      </c>
      <c r="S62" s="86">
        <f t="shared" si="9"/>
        <v>0</v>
      </c>
      <c r="T62" s="86">
        <f t="shared" si="9"/>
        <v>0</v>
      </c>
      <c r="U62" s="86">
        <f t="shared" si="9"/>
        <v>0</v>
      </c>
      <c r="V62" s="86">
        <f t="shared" si="9"/>
        <v>0</v>
      </c>
    </row>
    <row r="63" spans="1:22" ht="18.75">
      <c r="B63" s="142"/>
      <c r="C63" s="142"/>
      <c r="D63" s="142"/>
      <c r="E63" s="142"/>
      <c r="F63" s="87"/>
      <c r="G63" s="142"/>
      <c r="H63" s="142"/>
      <c r="I63" s="142"/>
      <c r="J63" s="142"/>
      <c r="K63" s="142"/>
      <c r="L63" s="142"/>
    </row>
    <row r="64" spans="1:22" ht="18.75">
      <c r="B64" s="142" t="s">
        <v>69</v>
      </c>
      <c r="C64" s="142"/>
      <c r="D64" s="142"/>
      <c r="E64" s="142"/>
      <c r="F64" s="87"/>
      <c r="G64" s="142" t="str">
        <f>'[5]Инф-я'!C17</f>
        <v>Самойлов Михаил Владимирович</v>
      </c>
      <c r="H64" s="142"/>
      <c r="I64" s="142"/>
      <c r="J64" s="142"/>
      <c r="K64" s="142"/>
      <c r="L64" s="142"/>
    </row>
    <row r="65" spans="2:12" ht="18.75">
      <c r="B65" s="138"/>
      <c r="C65" s="138"/>
      <c r="D65" s="138"/>
      <c r="E65" s="138"/>
      <c r="F65" s="87"/>
      <c r="G65" s="138"/>
      <c r="H65" s="138"/>
      <c r="I65" s="138"/>
      <c r="J65" s="138"/>
      <c r="K65" s="138"/>
      <c r="L65" s="138"/>
    </row>
    <row r="66" spans="2:12" ht="15.75">
      <c r="B66" s="139" t="s">
        <v>74</v>
      </c>
      <c r="C66" s="8"/>
    </row>
    <row r="67" spans="2:12" ht="52.5" customHeight="1">
      <c r="B67" s="157" t="s">
        <v>75</v>
      </c>
      <c r="C67" s="157"/>
      <c r="D67" s="157"/>
      <c r="E67" s="157"/>
      <c r="F67" s="157"/>
      <c r="G67" s="157"/>
      <c r="H67" s="157"/>
      <c r="I67" s="157"/>
      <c r="J67" s="157"/>
    </row>
  </sheetData>
  <protectedRanges>
    <protectedRange sqref="E12 G12:G13 D15:G18 D21:G21 D23:G25 O12 Q12:Q13 N15:Q18 N21:Q21 N23:Q25 J12 L12:L13 I15:L18 I21:L21 I23:L25 T12 V12:V13 S15:V18 S21:V21 S23:V25" name="Диапазон1"/>
    <protectedRange sqref="A39:B42 A32:B34" name="Диапазон1_2"/>
    <protectedRange sqref="A47:B49" name="Диапазон1_1"/>
  </protectedRanges>
  <mergeCells count="15">
    <mergeCell ref="A3:Q3"/>
    <mergeCell ref="A4:Q4"/>
    <mergeCell ref="A6:A7"/>
    <mergeCell ref="B6:B7"/>
    <mergeCell ref="C6:G6"/>
    <mergeCell ref="H6:L6"/>
    <mergeCell ref="M6:Q6"/>
    <mergeCell ref="W6:AA6"/>
    <mergeCell ref="B67:J67"/>
    <mergeCell ref="R6:V6"/>
    <mergeCell ref="A59:B59"/>
    <mergeCell ref="B63:E63"/>
    <mergeCell ref="G63:L63"/>
    <mergeCell ref="B64:E64"/>
    <mergeCell ref="G64:L64"/>
  </mergeCells>
  <hyperlinks>
    <hyperlink ref="B34" location="'Баланс мощности'!A1" display="Добавить"/>
    <hyperlink ref="B42" location="'Баланс мощности'!A1" display="Добавить"/>
    <hyperlink ref="A59:B59" location="'Баланс энергии'!A36" display="Добавить"/>
  </hyperlinks>
  <pageMargins left="0.55118110236220474" right="0.55118110236220474" top="0.19685039370078741" bottom="0.23622047244094491" header="0.31496062992125984" footer="0.15748031496062992"/>
  <pageSetup paperSize="9" scale="45" fitToWidth="5" orientation="landscape" r:id="rId1"/>
  <headerFooter alignWithMargins="0">
    <oddHeader>&amp;C&amp;"Arial Cyr,полужирный"Электронный формат расчета НВВ разработан экспертами ООО "ТОРИ-АУДИТ"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Баланс энергии</vt:lpstr>
      <vt:lpstr>Баланс мощности</vt:lpstr>
      <vt:lpstr>'Баланс мощности'!Заголовки_для_печати</vt:lpstr>
      <vt:lpstr>'Баланс энергии'!Заголовки_для_печати</vt:lpstr>
      <vt:lpstr>'Баланс мощности'!Область_печати</vt:lpstr>
      <vt:lpstr>'Баланс энергии'!Область_печати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Alex</cp:lastModifiedBy>
  <dcterms:created xsi:type="dcterms:W3CDTF">2015-05-06T08:17:17Z</dcterms:created>
  <dcterms:modified xsi:type="dcterms:W3CDTF">2016-02-25T07:39:26Z</dcterms:modified>
</cp:coreProperties>
</file>